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codeName="ThisWorkbook"/>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824" documentId="13_ncr:1_{35E96C95-AC9A-4B2A-A8A8-C7F82A72BD62}" xr6:coauthVersionLast="47" xr6:coauthVersionMax="47" xr10:uidLastSave="{F0EED798-94D1-4128-A36B-25642E509AFC}"/>
  <bookViews>
    <workbookView xWindow="-120" yWindow="-120" windowWidth="29040" windowHeight="15720" tabRatio="714" activeTab="1" xr2:uid="{00000000-000D-0000-FFFF-FFFF00000000}"/>
  </bookViews>
  <sheets>
    <sheet name="Cover" sheetId="113" r:id="rId1"/>
    <sheet name="Large credit exposures" sheetId="109" r:id="rId2"/>
    <sheet name="Sign-off" sheetId="118" r:id="rId3"/>
    <sheet name="LEX Data 1" sheetId="122" state="hidden" r:id="rId4"/>
    <sheet name="LEX Data 2" sheetId="123" state="hidden" r:id="rId5"/>
    <sheet name="LEX Data 3" sheetId="124" state="hidden" r:id="rId6"/>
    <sheet name="Lists" sheetId="116" state="hidden" r:id="rId7"/>
    <sheet name="Change log" sheetId="121" state="hidden" r:id="rId8"/>
    <sheet name="ALF Admin" sheetId="120" state="hidden" r:id="rId9"/>
    <sheet name="Dates" sheetId="117" state="hidden" r:id="rId10"/>
  </sheets>
  <externalReferences>
    <externalReference r:id="rId11"/>
    <externalReference r:id="rId12"/>
    <externalReference r:id="rId13"/>
    <externalReference r:id="rId14"/>
    <externalReference r:id="rId15"/>
    <externalReference r:id="rId16"/>
  </externalReferences>
  <definedNames>
    <definedName name="_AMO_UniqueIdentifier" hidden="1">"'13a4efab-36d6-40ff-b772-4a2f32d7d827'"</definedName>
    <definedName name="_xlnm._FilterDatabase" localSheetId="6" hidden="1">Lists!$A$1:$M$26</definedName>
    <definedName name="a">#REF!</definedName>
    <definedName name="ad">#REF!</definedName>
    <definedName name="ANZSIC">Lists!$D$2:$D$42</definedName>
    <definedName name="Banks" localSheetId="0">Lists!$A$3:$A$29</definedName>
    <definedName name="Banks">#REF!</definedName>
    <definedName name="E">#REF!</definedName>
    <definedName name="expense_a">#REF!</definedName>
    <definedName name="expense_borrowings">#REF!</definedName>
    <definedName name="expense_borrowings_related">#REF!</definedName>
    <definedName name="expense_borrowings_total">#REF!</definedName>
    <definedName name="expense_debt_securities">#REF!</definedName>
    <definedName name="expense_debt_securities_related">#REF!</definedName>
    <definedName name="expense_debt_securities_total">#REF!</definedName>
    <definedName name="expense_deposits">#REF!</definedName>
    <definedName name="expense_deposits_related">#REF!</definedName>
    <definedName name="expense_deposits_total">#REF!</definedName>
    <definedName name="expense_derivatives">#REF!</definedName>
    <definedName name="expense_derivatives_related">#REF!</definedName>
    <definedName name="expense_derivatives_total">#REF!</definedName>
    <definedName name="expense_other">#REF!</definedName>
    <definedName name="expense_other_related">#REF!</definedName>
    <definedName name="expense_other_total">#REF!</definedName>
    <definedName name="expense_total">#REF!</definedName>
    <definedName name="expense_total_related">#REF!</definedName>
    <definedName name="expense_total_total">#REF!</definedName>
    <definedName name="income_cash">#REF!</definedName>
    <definedName name="income_cash_total">#REF!</definedName>
    <definedName name="income_debt_securities">#REF!</definedName>
    <definedName name="income_debt_securities_related">#REF!</definedName>
    <definedName name="income_debt_securities_total">#REF!</definedName>
    <definedName name="income_deposits">#REF!</definedName>
    <definedName name="income_deposits_related">#REF!</definedName>
    <definedName name="income_deposits_total">#REF!</definedName>
    <definedName name="income_derivative">#REF!</definedName>
    <definedName name="income_derivatives_related">#REF!</definedName>
    <definedName name="income_derivatives_total">#REF!</definedName>
    <definedName name="income_loans">#REF!</definedName>
    <definedName name="income_loans_related">#REF!</definedName>
    <definedName name="income_loans_total">#REF!</definedName>
    <definedName name="income_other">#REF!</definedName>
    <definedName name="income_other_related">#REF!</definedName>
    <definedName name="income_other_total">#REF!</definedName>
    <definedName name="income_total">#REF!</definedName>
    <definedName name="income_total_related">#REF!</definedName>
    <definedName name="income_total_total">#REF!</definedName>
    <definedName name="Locally_Incorporated">Lists!$A$32:$A$44</definedName>
    <definedName name="Managed_Fund_List" localSheetId="2">'[1]External clients'!$B$50:$B$99</definedName>
    <definedName name="Managed_Fund_List">'[2]External clients'!$B$50:$B$99</definedName>
    <definedName name="_xlnm.Print_Area" localSheetId="0">Cover!$A$1:$N$51</definedName>
    <definedName name="_xlnm.Print_Area" localSheetId="1">'Large credit exposures'!$A$1:$V$166</definedName>
    <definedName name="_xlnm.Print_Area" localSheetId="6">Lists!$F$1:$I$42</definedName>
    <definedName name="_xlnm.Print_Area" localSheetId="2">'Sign-off'!$A$1:$O$87</definedName>
    <definedName name="Q">#REF!</definedName>
    <definedName name="s_QIS_Version">'[3]hidden sheet'!$G$1</definedName>
    <definedName name="sd">#REF!</definedName>
    <definedName name="securitisation_asset">'[4]7 Securitisation (Qtly)'!$R$70:$R$80</definedName>
    <definedName name="securitisation_structure">'[4]7 Securitisation (Qtly)'!$Q$70:$Q$77</definedName>
    <definedName name="SorL" localSheetId="2">[5]Sheet1!$B$1:$B$2</definedName>
    <definedName name="SorL">[6]Sheet1!$B$1:$B$2</definedName>
    <definedName name="test">#REF!</definedName>
    <definedName name="v_QIS_Insurer_Names">'[3]hidden sheet'!$C$1:$C$98</definedName>
    <definedName name="v_QIS_YearEnd_Dates">'[3]hidden sheet'!$B$1:$B$112</definedName>
    <definedName name="W">#REF!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7" i="109" l="1"/>
  <c r="D133" i="109"/>
  <c r="D24" i="124"/>
  <c r="E24" i="124"/>
  <c r="F24" i="124"/>
  <c r="G24" i="124"/>
  <c r="H24" i="124"/>
  <c r="I24" i="124"/>
  <c r="J24" i="124"/>
  <c r="K24" i="124"/>
  <c r="L24" i="124"/>
  <c r="M24" i="124"/>
  <c r="N24" i="124"/>
  <c r="O24" i="124"/>
  <c r="Q24" i="124"/>
  <c r="R24" i="124"/>
  <c r="S24" i="124"/>
  <c r="T24" i="124"/>
  <c r="D25" i="124"/>
  <c r="E25" i="124"/>
  <c r="F25" i="124"/>
  <c r="G25" i="124"/>
  <c r="H25" i="124"/>
  <c r="I25" i="124"/>
  <c r="J25" i="124"/>
  <c r="K25" i="124"/>
  <c r="L25" i="124"/>
  <c r="M25" i="124"/>
  <c r="N25" i="124"/>
  <c r="O25" i="124"/>
  <c r="Q25" i="124"/>
  <c r="R25" i="124"/>
  <c r="S25" i="124"/>
  <c r="T25" i="124"/>
  <c r="D26" i="124"/>
  <c r="E26" i="124"/>
  <c r="F26" i="124"/>
  <c r="G26" i="124"/>
  <c r="H26" i="124"/>
  <c r="I26" i="124"/>
  <c r="J26" i="124"/>
  <c r="K26" i="124"/>
  <c r="L26" i="124"/>
  <c r="M26" i="124"/>
  <c r="N26" i="124"/>
  <c r="O26" i="124"/>
  <c r="Q26" i="124"/>
  <c r="R26" i="124"/>
  <c r="S26" i="124"/>
  <c r="T26" i="124"/>
  <c r="D27" i="124"/>
  <c r="E27" i="124"/>
  <c r="F27" i="124"/>
  <c r="G27" i="124"/>
  <c r="H27" i="124"/>
  <c r="I27" i="124"/>
  <c r="J27" i="124"/>
  <c r="K27" i="124"/>
  <c r="L27" i="124"/>
  <c r="M27" i="124"/>
  <c r="N27" i="124"/>
  <c r="O27" i="124"/>
  <c r="Q27" i="124"/>
  <c r="R27" i="124"/>
  <c r="S27" i="124"/>
  <c r="T27" i="124"/>
  <c r="D28" i="124"/>
  <c r="E28" i="124"/>
  <c r="F28" i="124"/>
  <c r="G28" i="124"/>
  <c r="H28" i="124"/>
  <c r="I28" i="124"/>
  <c r="J28" i="124"/>
  <c r="K28" i="124"/>
  <c r="L28" i="124"/>
  <c r="M28" i="124"/>
  <c r="N28" i="124"/>
  <c r="O28" i="124"/>
  <c r="Q28" i="124"/>
  <c r="R28" i="124"/>
  <c r="S28" i="124"/>
  <c r="T28" i="124"/>
  <c r="D29" i="124"/>
  <c r="E29" i="124"/>
  <c r="F29" i="124"/>
  <c r="G29" i="124"/>
  <c r="H29" i="124"/>
  <c r="I29" i="124"/>
  <c r="J29" i="124"/>
  <c r="K29" i="124"/>
  <c r="L29" i="124"/>
  <c r="M29" i="124"/>
  <c r="N29" i="124"/>
  <c r="O29" i="124"/>
  <c r="Q29" i="124"/>
  <c r="R29" i="124"/>
  <c r="S29" i="124"/>
  <c r="T29" i="124"/>
  <c r="D30" i="124"/>
  <c r="E30" i="124"/>
  <c r="F30" i="124"/>
  <c r="G30" i="124"/>
  <c r="H30" i="124"/>
  <c r="I30" i="124"/>
  <c r="J30" i="124"/>
  <c r="K30" i="124"/>
  <c r="L30" i="124"/>
  <c r="M30" i="124"/>
  <c r="N30" i="124"/>
  <c r="O30" i="124"/>
  <c r="Q30" i="124"/>
  <c r="R30" i="124"/>
  <c r="S30" i="124"/>
  <c r="T30" i="124"/>
  <c r="D31" i="124"/>
  <c r="E31" i="124"/>
  <c r="F31" i="124"/>
  <c r="G31" i="124"/>
  <c r="H31" i="124"/>
  <c r="I31" i="124"/>
  <c r="J31" i="124"/>
  <c r="K31" i="124"/>
  <c r="L31" i="124"/>
  <c r="M31" i="124"/>
  <c r="N31" i="124"/>
  <c r="O31" i="124"/>
  <c r="Q31" i="124"/>
  <c r="R31" i="124"/>
  <c r="S31" i="124"/>
  <c r="T31" i="124"/>
  <c r="D32" i="124"/>
  <c r="E32" i="124"/>
  <c r="F32" i="124"/>
  <c r="G32" i="124"/>
  <c r="H32" i="124"/>
  <c r="I32" i="124"/>
  <c r="J32" i="124"/>
  <c r="K32" i="124"/>
  <c r="L32" i="124"/>
  <c r="M32" i="124"/>
  <c r="N32" i="124"/>
  <c r="O32" i="124"/>
  <c r="Q32" i="124"/>
  <c r="R32" i="124"/>
  <c r="S32" i="124"/>
  <c r="T32" i="124"/>
  <c r="D33" i="124"/>
  <c r="E33" i="124"/>
  <c r="F33" i="124"/>
  <c r="G33" i="124"/>
  <c r="H33" i="124"/>
  <c r="I33" i="124"/>
  <c r="J33" i="124"/>
  <c r="K33" i="124"/>
  <c r="L33" i="124"/>
  <c r="M33" i="124"/>
  <c r="N33" i="124"/>
  <c r="O33" i="124"/>
  <c r="Q33" i="124"/>
  <c r="R33" i="124"/>
  <c r="S33" i="124"/>
  <c r="T33" i="124"/>
  <c r="D34" i="124"/>
  <c r="E34" i="124"/>
  <c r="F34" i="124"/>
  <c r="G34" i="124"/>
  <c r="H34" i="124"/>
  <c r="I34" i="124"/>
  <c r="J34" i="124"/>
  <c r="K34" i="124"/>
  <c r="L34" i="124"/>
  <c r="M34" i="124"/>
  <c r="N34" i="124"/>
  <c r="O34" i="124"/>
  <c r="Q34" i="124"/>
  <c r="R34" i="124"/>
  <c r="S34" i="124"/>
  <c r="T34" i="124"/>
  <c r="D35" i="124"/>
  <c r="E35" i="124"/>
  <c r="F35" i="124"/>
  <c r="G35" i="124"/>
  <c r="H35" i="124"/>
  <c r="I35" i="124"/>
  <c r="J35" i="124"/>
  <c r="K35" i="124"/>
  <c r="L35" i="124"/>
  <c r="M35" i="124"/>
  <c r="N35" i="124"/>
  <c r="O35" i="124"/>
  <c r="Q35" i="124"/>
  <c r="R35" i="124"/>
  <c r="S35" i="124"/>
  <c r="T35" i="124"/>
  <c r="D36" i="124"/>
  <c r="E36" i="124"/>
  <c r="F36" i="124"/>
  <c r="G36" i="124"/>
  <c r="H36" i="124"/>
  <c r="I36" i="124"/>
  <c r="J36" i="124"/>
  <c r="K36" i="124"/>
  <c r="L36" i="124"/>
  <c r="M36" i="124"/>
  <c r="N36" i="124"/>
  <c r="O36" i="124"/>
  <c r="Q36" i="124"/>
  <c r="R36" i="124"/>
  <c r="S36" i="124"/>
  <c r="T36" i="124"/>
  <c r="D37" i="124"/>
  <c r="E37" i="124"/>
  <c r="F37" i="124"/>
  <c r="G37" i="124"/>
  <c r="H37" i="124"/>
  <c r="I37" i="124"/>
  <c r="J37" i="124"/>
  <c r="K37" i="124"/>
  <c r="L37" i="124"/>
  <c r="M37" i="124"/>
  <c r="N37" i="124"/>
  <c r="O37" i="124"/>
  <c r="Q37" i="124"/>
  <c r="R37" i="124"/>
  <c r="S37" i="124"/>
  <c r="T37" i="124"/>
  <c r="D38" i="124"/>
  <c r="E38" i="124"/>
  <c r="F38" i="124"/>
  <c r="G38" i="124"/>
  <c r="H38" i="124"/>
  <c r="I38" i="124"/>
  <c r="J38" i="124"/>
  <c r="K38" i="124"/>
  <c r="L38" i="124"/>
  <c r="M38" i="124"/>
  <c r="N38" i="124"/>
  <c r="O38" i="124"/>
  <c r="Q38" i="124"/>
  <c r="R38" i="124"/>
  <c r="S38" i="124"/>
  <c r="T38" i="124"/>
  <c r="D39" i="124"/>
  <c r="E39" i="124"/>
  <c r="F39" i="124"/>
  <c r="G39" i="124"/>
  <c r="H39" i="124"/>
  <c r="I39" i="124"/>
  <c r="J39" i="124"/>
  <c r="K39" i="124"/>
  <c r="L39" i="124"/>
  <c r="M39" i="124"/>
  <c r="N39" i="124"/>
  <c r="O39" i="124"/>
  <c r="Q39" i="124"/>
  <c r="R39" i="124"/>
  <c r="S39" i="124"/>
  <c r="T39" i="124"/>
  <c r="C39" i="124" s="1"/>
  <c r="Y24" i="124"/>
  <c r="Z24" i="124"/>
  <c r="AA24" i="124"/>
  <c r="AB24" i="124"/>
  <c r="Y25" i="124"/>
  <c r="Z25" i="124"/>
  <c r="AA25" i="124"/>
  <c r="AB25" i="124"/>
  <c r="Y26" i="124"/>
  <c r="Z26" i="124"/>
  <c r="AA26" i="124"/>
  <c r="AB26" i="124"/>
  <c r="Y27" i="124"/>
  <c r="Z27" i="124"/>
  <c r="AA27" i="124"/>
  <c r="AB27" i="124"/>
  <c r="Y28" i="124"/>
  <c r="Z28" i="124"/>
  <c r="AA28" i="124"/>
  <c r="AB28" i="124"/>
  <c r="Y29" i="124"/>
  <c r="Z29" i="124"/>
  <c r="AA29" i="124"/>
  <c r="AB29" i="124"/>
  <c r="Y30" i="124"/>
  <c r="Z30" i="124"/>
  <c r="AA30" i="124"/>
  <c r="AB30" i="124"/>
  <c r="Y31" i="124"/>
  <c r="Z31" i="124"/>
  <c r="AA31" i="124"/>
  <c r="AB31" i="124"/>
  <c r="Y32" i="124"/>
  <c r="Z32" i="124"/>
  <c r="AA32" i="124"/>
  <c r="AB32" i="124"/>
  <c r="Y33" i="124"/>
  <c r="Z33" i="124"/>
  <c r="AA33" i="124"/>
  <c r="AB33" i="124"/>
  <c r="Y34" i="124"/>
  <c r="Z34" i="124"/>
  <c r="AA34" i="124"/>
  <c r="AB34" i="124"/>
  <c r="Y35" i="124"/>
  <c r="Z35" i="124"/>
  <c r="AA35" i="124"/>
  <c r="AB35" i="124"/>
  <c r="Y36" i="124"/>
  <c r="Z36" i="124"/>
  <c r="AA36" i="124"/>
  <c r="AB36" i="124"/>
  <c r="Y37" i="124"/>
  <c r="Z37" i="124"/>
  <c r="AA37" i="124"/>
  <c r="AB37" i="124"/>
  <c r="Y38" i="124"/>
  <c r="Z38" i="124"/>
  <c r="AA38" i="124"/>
  <c r="AB38" i="124"/>
  <c r="Y39" i="124"/>
  <c r="Z39" i="124"/>
  <c r="AA39" i="124"/>
  <c r="AB39" i="124"/>
  <c r="W24" i="124"/>
  <c r="W25" i="124"/>
  <c r="W26" i="124"/>
  <c r="W27" i="124"/>
  <c r="W28" i="124"/>
  <c r="W29" i="124"/>
  <c r="W30" i="124"/>
  <c r="W31" i="124"/>
  <c r="W32" i="124"/>
  <c r="W33" i="124"/>
  <c r="W34" i="124"/>
  <c r="W35" i="124"/>
  <c r="W36" i="124"/>
  <c r="W37" i="124"/>
  <c r="W38" i="124"/>
  <c r="W39" i="124"/>
  <c r="T23" i="124"/>
  <c r="S23" i="124"/>
  <c r="R23" i="124"/>
  <c r="Q23" i="124"/>
  <c r="O23" i="124"/>
  <c r="N23" i="124"/>
  <c r="M23" i="124"/>
  <c r="L23" i="124"/>
  <c r="K23" i="124"/>
  <c r="J23" i="124"/>
  <c r="AB23" i="124" s="1"/>
  <c r="I23" i="124"/>
  <c r="AA23" i="124" s="1"/>
  <c r="H23" i="124"/>
  <c r="Z23" i="124" s="1"/>
  <c r="G23" i="124"/>
  <c r="Y23" i="124" s="1"/>
  <c r="W23" i="124" s="1"/>
  <c r="F23" i="124"/>
  <c r="D23" i="124"/>
  <c r="E23" i="124"/>
  <c r="D4" i="124"/>
  <c r="E4" i="124"/>
  <c r="F4" i="124"/>
  <c r="G4" i="124"/>
  <c r="Y4" i="124" s="1"/>
  <c r="H4" i="124"/>
  <c r="Z4" i="124" s="1"/>
  <c r="I4" i="124"/>
  <c r="AA4" i="124" s="1"/>
  <c r="J4" i="124"/>
  <c r="AB4" i="124" s="1"/>
  <c r="K4" i="124"/>
  <c r="L4" i="124"/>
  <c r="M4" i="124"/>
  <c r="N4" i="124"/>
  <c r="O4" i="124"/>
  <c r="Q4" i="124"/>
  <c r="R4" i="124"/>
  <c r="S4" i="124"/>
  <c r="T4" i="124"/>
  <c r="D5" i="124"/>
  <c r="E5" i="124"/>
  <c r="F5" i="124"/>
  <c r="G5" i="124"/>
  <c r="Y5" i="124" s="1"/>
  <c r="H5" i="124"/>
  <c r="Z5" i="124" s="1"/>
  <c r="I5" i="124"/>
  <c r="AA5" i="124" s="1"/>
  <c r="J5" i="124"/>
  <c r="AB5" i="124" s="1"/>
  <c r="K5" i="124"/>
  <c r="L5" i="124"/>
  <c r="M5" i="124"/>
  <c r="N5" i="124"/>
  <c r="O5" i="124"/>
  <c r="Q5" i="124"/>
  <c r="R5" i="124"/>
  <c r="S5" i="124"/>
  <c r="T5" i="124"/>
  <c r="D6" i="124"/>
  <c r="E6" i="124"/>
  <c r="F6" i="124"/>
  <c r="G6" i="124"/>
  <c r="Y6" i="124" s="1"/>
  <c r="H6" i="124"/>
  <c r="Z6" i="124" s="1"/>
  <c r="I6" i="124"/>
  <c r="AA6" i="124" s="1"/>
  <c r="J6" i="124"/>
  <c r="AB6" i="124" s="1"/>
  <c r="K6" i="124"/>
  <c r="L6" i="124"/>
  <c r="M6" i="124"/>
  <c r="N6" i="124"/>
  <c r="O6" i="124"/>
  <c r="Q6" i="124"/>
  <c r="R6" i="124"/>
  <c r="S6" i="124"/>
  <c r="T6" i="124"/>
  <c r="D7" i="124"/>
  <c r="E7" i="124"/>
  <c r="F7" i="124"/>
  <c r="G7" i="124"/>
  <c r="Y7" i="124" s="1"/>
  <c r="H7" i="124"/>
  <c r="Z7" i="124" s="1"/>
  <c r="I7" i="124"/>
  <c r="AA7" i="124" s="1"/>
  <c r="J7" i="124"/>
  <c r="AB7" i="124" s="1"/>
  <c r="K7" i="124"/>
  <c r="L7" i="124"/>
  <c r="M7" i="124"/>
  <c r="N7" i="124"/>
  <c r="O7" i="124"/>
  <c r="Q7" i="124"/>
  <c r="R7" i="124"/>
  <c r="S7" i="124"/>
  <c r="T7" i="124"/>
  <c r="D8" i="124"/>
  <c r="E8" i="124"/>
  <c r="F8" i="124"/>
  <c r="G8" i="124"/>
  <c r="Y8" i="124" s="1"/>
  <c r="H8" i="124"/>
  <c r="Z8" i="124" s="1"/>
  <c r="I8" i="124"/>
  <c r="AA8" i="124" s="1"/>
  <c r="J8" i="124"/>
  <c r="AB8" i="124" s="1"/>
  <c r="K8" i="124"/>
  <c r="L8" i="124"/>
  <c r="M8" i="124"/>
  <c r="N8" i="124"/>
  <c r="O8" i="124"/>
  <c r="Q8" i="124"/>
  <c r="R8" i="124"/>
  <c r="S8" i="124"/>
  <c r="T8" i="124"/>
  <c r="D9" i="124"/>
  <c r="E9" i="124"/>
  <c r="F9" i="124"/>
  <c r="G9" i="124"/>
  <c r="Y9" i="124" s="1"/>
  <c r="H9" i="124"/>
  <c r="Z9" i="124" s="1"/>
  <c r="I9" i="124"/>
  <c r="AA9" i="124" s="1"/>
  <c r="J9" i="124"/>
  <c r="AB9" i="124" s="1"/>
  <c r="K9" i="124"/>
  <c r="L9" i="124"/>
  <c r="M9" i="124"/>
  <c r="N9" i="124"/>
  <c r="O9" i="124"/>
  <c r="Q9" i="124"/>
  <c r="R9" i="124"/>
  <c r="S9" i="124"/>
  <c r="T9" i="124"/>
  <c r="D10" i="124"/>
  <c r="E10" i="124"/>
  <c r="F10" i="124"/>
  <c r="G10" i="124"/>
  <c r="Y10" i="124" s="1"/>
  <c r="H10" i="124"/>
  <c r="Z10" i="124" s="1"/>
  <c r="I10" i="124"/>
  <c r="AA10" i="124" s="1"/>
  <c r="J10" i="124"/>
  <c r="AB10" i="124" s="1"/>
  <c r="K10" i="124"/>
  <c r="L10" i="124"/>
  <c r="M10" i="124"/>
  <c r="N10" i="124"/>
  <c r="O10" i="124"/>
  <c r="Q10" i="124"/>
  <c r="R10" i="124"/>
  <c r="S10" i="124"/>
  <c r="T10" i="124"/>
  <c r="D11" i="124"/>
  <c r="E11" i="124"/>
  <c r="F11" i="124"/>
  <c r="G11" i="124"/>
  <c r="Y11" i="124" s="1"/>
  <c r="H11" i="124"/>
  <c r="Z11" i="124" s="1"/>
  <c r="I11" i="124"/>
  <c r="AA11" i="124" s="1"/>
  <c r="J11" i="124"/>
  <c r="AB11" i="124" s="1"/>
  <c r="K11" i="124"/>
  <c r="L11" i="124"/>
  <c r="M11" i="124"/>
  <c r="N11" i="124"/>
  <c r="O11" i="124"/>
  <c r="Q11" i="124"/>
  <c r="R11" i="124"/>
  <c r="S11" i="124"/>
  <c r="T11" i="124"/>
  <c r="D12" i="124"/>
  <c r="E12" i="124"/>
  <c r="F12" i="124"/>
  <c r="G12" i="124"/>
  <c r="Y12" i="124" s="1"/>
  <c r="H12" i="124"/>
  <c r="Z12" i="124" s="1"/>
  <c r="I12" i="124"/>
  <c r="AA12" i="124" s="1"/>
  <c r="J12" i="124"/>
  <c r="AB12" i="124" s="1"/>
  <c r="K12" i="124"/>
  <c r="L12" i="124"/>
  <c r="M12" i="124"/>
  <c r="N12" i="124"/>
  <c r="O12" i="124"/>
  <c r="Q12" i="124"/>
  <c r="R12" i="124"/>
  <c r="S12" i="124"/>
  <c r="T12" i="124"/>
  <c r="D13" i="124"/>
  <c r="E13" i="124"/>
  <c r="F13" i="124"/>
  <c r="G13" i="124"/>
  <c r="Y13" i="124" s="1"/>
  <c r="H13" i="124"/>
  <c r="Z13" i="124" s="1"/>
  <c r="I13" i="124"/>
  <c r="AA13" i="124" s="1"/>
  <c r="J13" i="124"/>
  <c r="AB13" i="124" s="1"/>
  <c r="K13" i="124"/>
  <c r="L13" i="124"/>
  <c r="M13" i="124"/>
  <c r="N13" i="124"/>
  <c r="O13" i="124"/>
  <c r="Q13" i="124"/>
  <c r="R13" i="124"/>
  <c r="S13" i="124"/>
  <c r="T13" i="124"/>
  <c r="D14" i="124"/>
  <c r="E14" i="124"/>
  <c r="F14" i="124"/>
  <c r="G14" i="124"/>
  <c r="Y14" i="124" s="1"/>
  <c r="H14" i="124"/>
  <c r="Z14" i="124" s="1"/>
  <c r="I14" i="124"/>
  <c r="AA14" i="124" s="1"/>
  <c r="J14" i="124"/>
  <c r="AB14" i="124" s="1"/>
  <c r="K14" i="124"/>
  <c r="L14" i="124"/>
  <c r="M14" i="124"/>
  <c r="N14" i="124"/>
  <c r="O14" i="124"/>
  <c r="Q14" i="124"/>
  <c r="R14" i="124"/>
  <c r="S14" i="124"/>
  <c r="T14" i="124"/>
  <c r="D15" i="124"/>
  <c r="E15" i="124"/>
  <c r="F15" i="124"/>
  <c r="G15" i="124"/>
  <c r="Y15" i="124" s="1"/>
  <c r="H15" i="124"/>
  <c r="Z15" i="124" s="1"/>
  <c r="I15" i="124"/>
  <c r="AA15" i="124" s="1"/>
  <c r="J15" i="124"/>
  <c r="AB15" i="124" s="1"/>
  <c r="K15" i="124"/>
  <c r="L15" i="124"/>
  <c r="M15" i="124"/>
  <c r="N15" i="124"/>
  <c r="O15" i="124"/>
  <c r="Q15" i="124"/>
  <c r="R15" i="124"/>
  <c r="S15" i="124"/>
  <c r="T15" i="124"/>
  <c r="D16" i="124"/>
  <c r="E16" i="124"/>
  <c r="F16" i="124"/>
  <c r="G16" i="124"/>
  <c r="Y16" i="124" s="1"/>
  <c r="H16" i="124"/>
  <c r="Z16" i="124" s="1"/>
  <c r="I16" i="124"/>
  <c r="AA16" i="124" s="1"/>
  <c r="J16" i="124"/>
  <c r="AB16" i="124" s="1"/>
  <c r="K16" i="124"/>
  <c r="L16" i="124"/>
  <c r="M16" i="124"/>
  <c r="N16" i="124"/>
  <c r="O16" i="124"/>
  <c r="Q16" i="124"/>
  <c r="R16" i="124"/>
  <c r="S16" i="124"/>
  <c r="T16" i="124"/>
  <c r="D17" i="124"/>
  <c r="E17" i="124"/>
  <c r="F17" i="124"/>
  <c r="G17" i="124"/>
  <c r="Y17" i="124" s="1"/>
  <c r="H17" i="124"/>
  <c r="Z17" i="124" s="1"/>
  <c r="I17" i="124"/>
  <c r="AA17" i="124" s="1"/>
  <c r="J17" i="124"/>
  <c r="AB17" i="124" s="1"/>
  <c r="K17" i="124"/>
  <c r="L17" i="124"/>
  <c r="M17" i="124"/>
  <c r="N17" i="124"/>
  <c r="O17" i="124"/>
  <c r="Q17" i="124"/>
  <c r="R17" i="124"/>
  <c r="S17" i="124"/>
  <c r="T17" i="124"/>
  <c r="D18" i="124"/>
  <c r="E18" i="124"/>
  <c r="F18" i="124"/>
  <c r="G18" i="124"/>
  <c r="Y18" i="124" s="1"/>
  <c r="H18" i="124"/>
  <c r="Z18" i="124" s="1"/>
  <c r="I18" i="124"/>
  <c r="AA18" i="124" s="1"/>
  <c r="J18" i="124"/>
  <c r="AB18" i="124" s="1"/>
  <c r="K18" i="124"/>
  <c r="L18" i="124"/>
  <c r="M18" i="124"/>
  <c r="N18" i="124"/>
  <c r="O18" i="124"/>
  <c r="Q18" i="124"/>
  <c r="R18" i="124"/>
  <c r="S18" i="124"/>
  <c r="T18" i="124"/>
  <c r="D19" i="124"/>
  <c r="E19" i="124"/>
  <c r="F19" i="124"/>
  <c r="G19" i="124"/>
  <c r="Y19" i="124" s="1"/>
  <c r="H19" i="124"/>
  <c r="Z19" i="124" s="1"/>
  <c r="I19" i="124"/>
  <c r="AA19" i="124" s="1"/>
  <c r="J19" i="124"/>
  <c r="AB19" i="124" s="1"/>
  <c r="K19" i="124"/>
  <c r="L19" i="124"/>
  <c r="M19" i="124"/>
  <c r="N19" i="124"/>
  <c r="O19" i="124"/>
  <c r="Q19" i="124"/>
  <c r="R19" i="124"/>
  <c r="S19" i="124"/>
  <c r="T19" i="124"/>
  <c r="D20" i="124"/>
  <c r="E20" i="124"/>
  <c r="F20" i="124"/>
  <c r="G20" i="124"/>
  <c r="Y20" i="124" s="1"/>
  <c r="H20" i="124"/>
  <c r="Z20" i="124" s="1"/>
  <c r="I20" i="124"/>
  <c r="AA20" i="124" s="1"/>
  <c r="J20" i="124"/>
  <c r="AB20" i="124" s="1"/>
  <c r="K20" i="124"/>
  <c r="L20" i="124"/>
  <c r="M20" i="124"/>
  <c r="N20" i="124"/>
  <c r="O20" i="124"/>
  <c r="Q20" i="124"/>
  <c r="R20" i="124"/>
  <c r="S20" i="124"/>
  <c r="T20" i="124"/>
  <c r="D21" i="124"/>
  <c r="E21" i="124"/>
  <c r="F21" i="124"/>
  <c r="G21" i="124"/>
  <c r="Y21" i="124" s="1"/>
  <c r="H21" i="124"/>
  <c r="Z21" i="124" s="1"/>
  <c r="I21" i="124"/>
  <c r="AA21" i="124" s="1"/>
  <c r="J21" i="124"/>
  <c r="AB21" i="124" s="1"/>
  <c r="K21" i="124"/>
  <c r="L21" i="124"/>
  <c r="M21" i="124"/>
  <c r="N21" i="124"/>
  <c r="O21" i="124"/>
  <c r="Q21" i="124"/>
  <c r="R21" i="124"/>
  <c r="S21" i="124"/>
  <c r="T21" i="124"/>
  <c r="D22" i="124"/>
  <c r="E22" i="124"/>
  <c r="F22" i="124"/>
  <c r="G22" i="124"/>
  <c r="Y22" i="124" s="1"/>
  <c r="H22" i="124"/>
  <c r="Z22" i="124" s="1"/>
  <c r="I22" i="124"/>
  <c r="AA22" i="124" s="1"/>
  <c r="J22" i="124"/>
  <c r="AB22" i="124" s="1"/>
  <c r="K22" i="124"/>
  <c r="L22" i="124"/>
  <c r="M22" i="124"/>
  <c r="N22" i="124"/>
  <c r="O22" i="124"/>
  <c r="Q22" i="124"/>
  <c r="R22" i="124"/>
  <c r="S22" i="124"/>
  <c r="T22" i="124"/>
  <c r="A4" i="124"/>
  <c r="B4" i="124"/>
  <c r="C4" i="124"/>
  <c r="A5" i="124"/>
  <c r="B5" i="124"/>
  <c r="C5" i="124"/>
  <c r="A6" i="124"/>
  <c r="B6" i="124"/>
  <c r="C6" i="124"/>
  <c r="A7" i="124"/>
  <c r="B7" i="124"/>
  <c r="C7" i="124"/>
  <c r="A8" i="124"/>
  <c r="B8" i="124"/>
  <c r="C8" i="124"/>
  <c r="A9" i="124"/>
  <c r="B9" i="124"/>
  <c r="C9" i="124"/>
  <c r="A10" i="124"/>
  <c r="B10" i="124"/>
  <c r="C10" i="124"/>
  <c r="A11" i="124"/>
  <c r="B11" i="124"/>
  <c r="C11" i="124"/>
  <c r="A12" i="124"/>
  <c r="B12" i="124"/>
  <c r="C12" i="124"/>
  <c r="A13" i="124"/>
  <c r="B13" i="124"/>
  <c r="C13" i="124"/>
  <c r="A14" i="124"/>
  <c r="B14" i="124"/>
  <c r="C14" i="124"/>
  <c r="A15" i="124"/>
  <c r="B15" i="124"/>
  <c r="C15" i="124"/>
  <c r="A16" i="124"/>
  <c r="B16" i="124"/>
  <c r="C16" i="124"/>
  <c r="A17" i="124"/>
  <c r="B17" i="124"/>
  <c r="C17" i="124"/>
  <c r="A18" i="124"/>
  <c r="B18" i="124"/>
  <c r="C18" i="124"/>
  <c r="A19" i="124"/>
  <c r="B19" i="124"/>
  <c r="C19" i="124"/>
  <c r="A20" i="124"/>
  <c r="B20" i="124"/>
  <c r="C20" i="124"/>
  <c r="A21" i="124"/>
  <c r="B21" i="124"/>
  <c r="C21" i="124"/>
  <c r="A22" i="124"/>
  <c r="B22" i="124"/>
  <c r="C22" i="124"/>
  <c r="A23" i="124"/>
  <c r="B23" i="124"/>
  <c r="C23" i="124"/>
  <c r="A24" i="124"/>
  <c r="B24" i="124"/>
  <c r="C24" i="124"/>
  <c r="A25" i="124"/>
  <c r="B25" i="124"/>
  <c r="C25" i="124"/>
  <c r="A26" i="124"/>
  <c r="B26" i="124"/>
  <c r="C26" i="124"/>
  <c r="A27" i="124"/>
  <c r="B27" i="124"/>
  <c r="C27" i="124"/>
  <c r="A28" i="124"/>
  <c r="B28" i="124"/>
  <c r="C28" i="124"/>
  <c r="A29" i="124"/>
  <c r="B29" i="124"/>
  <c r="C29" i="124"/>
  <c r="A30" i="124"/>
  <c r="B30" i="124"/>
  <c r="C30" i="124"/>
  <c r="A31" i="124"/>
  <c r="B31" i="124"/>
  <c r="C31" i="124"/>
  <c r="A32" i="124"/>
  <c r="B32" i="124"/>
  <c r="C32" i="124"/>
  <c r="A33" i="124"/>
  <c r="B33" i="124"/>
  <c r="C33" i="124"/>
  <c r="A34" i="124"/>
  <c r="B34" i="124"/>
  <c r="C34" i="124"/>
  <c r="A35" i="124"/>
  <c r="B35" i="124"/>
  <c r="C35" i="124"/>
  <c r="A36" i="124"/>
  <c r="B36" i="124"/>
  <c r="C36" i="124"/>
  <c r="A37" i="124"/>
  <c r="B37" i="124"/>
  <c r="C37" i="124"/>
  <c r="A38" i="124"/>
  <c r="B38" i="124"/>
  <c r="C38" i="124"/>
  <c r="A39" i="124"/>
  <c r="B39" i="124"/>
  <c r="A40" i="124"/>
  <c r="B40" i="124"/>
  <c r="N3" i="124"/>
  <c r="O3" i="124"/>
  <c r="Q3" i="124"/>
  <c r="R3" i="124"/>
  <c r="S3" i="124"/>
  <c r="T3" i="124"/>
  <c r="C40" i="124" s="1"/>
  <c r="M3" i="124"/>
  <c r="L3" i="124"/>
  <c r="K3" i="124"/>
  <c r="H3" i="124"/>
  <c r="Z3" i="124" s="1"/>
  <c r="I3" i="124"/>
  <c r="AA3" i="124" s="1"/>
  <c r="J3" i="124"/>
  <c r="AB3" i="124" s="1"/>
  <c r="G3" i="124"/>
  <c r="Y3" i="124" s="1"/>
  <c r="W3" i="124" s="1"/>
  <c r="F4" i="122"/>
  <c r="G4" i="122"/>
  <c r="Y4" i="122" s="1"/>
  <c r="H4" i="122"/>
  <c r="Z4" i="122" s="1"/>
  <c r="I4" i="122"/>
  <c r="AA4" i="122" s="1"/>
  <c r="J4" i="122"/>
  <c r="AB4" i="122" s="1"/>
  <c r="K4" i="122"/>
  <c r="L4" i="122"/>
  <c r="M4" i="122"/>
  <c r="N4" i="122"/>
  <c r="O4" i="122"/>
  <c r="P4" i="122"/>
  <c r="Q4" i="122"/>
  <c r="R4" i="122"/>
  <c r="S4" i="122"/>
  <c r="T4" i="122"/>
  <c r="U4" i="122"/>
  <c r="V4" i="122"/>
  <c r="F5" i="122"/>
  <c r="G5" i="122"/>
  <c r="Y5" i="122" s="1"/>
  <c r="H5" i="122"/>
  <c r="Z5" i="122" s="1"/>
  <c r="I5" i="122"/>
  <c r="AA5" i="122" s="1"/>
  <c r="J5" i="122"/>
  <c r="AB5" i="122" s="1"/>
  <c r="K5" i="122"/>
  <c r="L5" i="122"/>
  <c r="M5" i="122"/>
  <c r="N5" i="122"/>
  <c r="O5" i="122"/>
  <c r="P5" i="122"/>
  <c r="Q5" i="122"/>
  <c r="R5" i="122"/>
  <c r="S5" i="122"/>
  <c r="T5" i="122"/>
  <c r="U5" i="122"/>
  <c r="V5" i="122"/>
  <c r="F6" i="122"/>
  <c r="G6" i="122"/>
  <c r="Y6" i="122" s="1"/>
  <c r="H6" i="122"/>
  <c r="Z6" i="122" s="1"/>
  <c r="I6" i="122"/>
  <c r="AA6" i="122" s="1"/>
  <c r="J6" i="122"/>
  <c r="AB6" i="122" s="1"/>
  <c r="K6" i="122"/>
  <c r="L6" i="122"/>
  <c r="M6" i="122"/>
  <c r="N6" i="122"/>
  <c r="O6" i="122"/>
  <c r="P6" i="122"/>
  <c r="Q6" i="122"/>
  <c r="R6" i="122"/>
  <c r="S6" i="122"/>
  <c r="T6" i="122"/>
  <c r="U6" i="122"/>
  <c r="V6" i="122"/>
  <c r="F7" i="122"/>
  <c r="G7" i="122"/>
  <c r="Y7" i="122" s="1"/>
  <c r="H7" i="122"/>
  <c r="Z7" i="122" s="1"/>
  <c r="I7" i="122"/>
  <c r="AA7" i="122" s="1"/>
  <c r="J7" i="122"/>
  <c r="AB7" i="122" s="1"/>
  <c r="K7" i="122"/>
  <c r="L7" i="122"/>
  <c r="M7" i="122"/>
  <c r="N7" i="122"/>
  <c r="O7" i="122"/>
  <c r="P7" i="122"/>
  <c r="Q7" i="122"/>
  <c r="R7" i="122"/>
  <c r="S7" i="122"/>
  <c r="T7" i="122"/>
  <c r="U7" i="122"/>
  <c r="V7" i="122"/>
  <c r="F8" i="122"/>
  <c r="G8" i="122"/>
  <c r="Y8" i="122" s="1"/>
  <c r="H8" i="122"/>
  <c r="Z8" i="122" s="1"/>
  <c r="I8" i="122"/>
  <c r="AA8" i="122" s="1"/>
  <c r="J8" i="122"/>
  <c r="AB8" i="122" s="1"/>
  <c r="K8" i="122"/>
  <c r="L8" i="122"/>
  <c r="M8" i="122"/>
  <c r="N8" i="122"/>
  <c r="O8" i="122"/>
  <c r="P8" i="122"/>
  <c r="Q8" i="122"/>
  <c r="R8" i="122"/>
  <c r="S8" i="122"/>
  <c r="T8" i="122"/>
  <c r="U8" i="122"/>
  <c r="V8" i="122"/>
  <c r="F9" i="122"/>
  <c r="G9" i="122"/>
  <c r="Y9" i="122" s="1"/>
  <c r="H9" i="122"/>
  <c r="Z9" i="122" s="1"/>
  <c r="I9" i="122"/>
  <c r="AA9" i="122" s="1"/>
  <c r="J9" i="122"/>
  <c r="AB9" i="122" s="1"/>
  <c r="K9" i="122"/>
  <c r="L9" i="122"/>
  <c r="M9" i="122"/>
  <c r="N9" i="122"/>
  <c r="O9" i="122"/>
  <c r="P9" i="122"/>
  <c r="Q9" i="122"/>
  <c r="R9" i="122"/>
  <c r="S9" i="122"/>
  <c r="T9" i="122"/>
  <c r="U9" i="122"/>
  <c r="V9" i="122"/>
  <c r="F10" i="122"/>
  <c r="G10" i="122"/>
  <c r="Y10" i="122" s="1"/>
  <c r="H10" i="122"/>
  <c r="Z10" i="122" s="1"/>
  <c r="I10" i="122"/>
  <c r="AA10" i="122" s="1"/>
  <c r="J10" i="122"/>
  <c r="AB10" i="122" s="1"/>
  <c r="K10" i="122"/>
  <c r="L10" i="122"/>
  <c r="M10" i="122"/>
  <c r="N10" i="122"/>
  <c r="O10" i="122"/>
  <c r="P10" i="122"/>
  <c r="Q10" i="122"/>
  <c r="R10" i="122"/>
  <c r="S10" i="122"/>
  <c r="T10" i="122"/>
  <c r="U10" i="122"/>
  <c r="V10" i="122"/>
  <c r="F11" i="122"/>
  <c r="G11" i="122"/>
  <c r="Y11" i="122" s="1"/>
  <c r="H11" i="122"/>
  <c r="Z11" i="122" s="1"/>
  <c r="I11" i="122"/>
  <c r="AA11" i="122" s="1"/>
  <c r="J11" i="122"/>
  <c r="AB11" i="122" s="1"/>
  <c r="K11" i="122"/>
  <c r="L11" i="122"/>
  <c r="M11" i="122"/>
  <c r="N11" i="122"/>
  <c r="O11" i="122"/>
  <c r="P11" i="122"/>
  <c r="Q11" i="122"/>
  <c r="R11" i="122"/>
  <c r="S11" i="122"/>
  <c r="T11" i="122"/>
  <c r="U11" i="122"/>
  <c r="V11" i="122"/>
  <c r="F12" i="122"/>
  <c r="G12" i="122"/>
  <c r="Y12" i="122" s="1"/>
  <c r="H12" i="122"/>
  <c r="Z12" i="122" s="1"/>
  <c r="I12" i="122"/>
  <c r="AA12" i="122" s="1"/>
  <c r="J12" i="122"/>
  <c r="AB12" i="122" s="1"/>
  <c r="K12" i="122"/>
  <c r="L12" i="122"/>
  <c r="M12" i="122"/>
  <c r="N12" i="122"/>
  <c r="O12" i="122"/>
  <c r="P12" i="122"/>
  <c r="Q12" i="122"/>
  <c r="R12" i="122"/>
  <c r="S12" i="122"/>
  <c r="T12" i="122"/>
  <c r="U12" i="122"/>
  <c r="V12" i="122"/>
  <c r="F13" i="122"/>
  <c r="G13" i="122"/>
  <c r="Y13" i="122" s="1"/>
  <c r="H13" i="122"/>
  <c r="Z13" i="122" s="1"/>
  <c r="I13" i="122"/>
  <c r="AA13" i="122" s="1"/>
  <c r="J13" i="122"/>
  <c r="AB13" i="122" s="1"/>
  <c r="K13" i="122"/>
  <c r="L13" i="122"/>
  <c r="M13" i="122"/>
  <c r="N13" i="122"/>
  <c r="O13" i="122"/>
  <c r="P13" i="122"/>
  <c r="Q13" i="122"/>
  <c r="R13" i="122"/>
  <c r="S13" i="122"/>
  <c r="T13" i="122"/>
  <c r="U13" i="122"/>
  <c r="V13" i="122"/>
  <c r="F14" i="122"/>
  <c r="G14" i="122"/>
  <c r="Y14" i="122" s="1"/>
  <c r="H14" i="122"/>
  <c r="Z14" i="122" s="1"/>
  <c r="I14" i="122"/>
  <c r="AA14" i="122" s="1"/>
  <c r="J14" i="122"/>
  <c r="AB14" i="122" s="1"/>
  <c r="K14" i="122"/>
  <c r="L14" i="122"/>
  <c r="M14" i="122"/>
  <c r="N14" i="122"/>
  <c r="O14" i="122"/>
  <c r="P14" i="122"/>
  <c r="Q14" i="122"/>
  <c r="R14" i="122"/>
  <c r="S14" i="122"/>
  <c r="T14" i="122"/>
  <c r="U14" i="122"/>
  <c r="V14" i="122"/>
  <c r="F15" i="122"/>
  <c r="G15" i="122"/>
  <c r="Y15" i="122" s="1"/>
  <c r="H15" i="122"/>
  <c r="Z15" i="122" s="1"/>
  <c r="I15" i="122"/>
  <c r="AA15" i="122" s="1"/>
  <c r="J15" i="122"/>
  <c r="AB15" i="122" s="1"/>
  <c r="K15" i="122"/>
  <c r="L15" i="122"/>
  <c r="M15" i="122"/>
  <c r="N15" i="122"/>
  <c r="O15" i="122"/>
  <c r="P15" i="122"/>
  <c r="Q15" i="122"/>
  <c r="R15" i="122"/>
  <c r="S15" i="122"/>
  <c r="T15" i="122"/>
  <c r="U15" i="122"/>
  <c r="V15" i="122"/>
  <c r="F16" i="122"/>
  <c r="G16" i="122"/>
  <c r="Y16" i="122" s="1"/>
  <c r="H16" i="122"/>
  <c r="Z16" i="122" s="1"/>
  <c r="I16" i="122"/>
  <c r="AA16" i="122" s="1"/>
  <c r="J16" i="122"/>
  <c r="AB16" i="122" s="1"/>
  <c r="K16" i="122"/>
  <c r="L16" i="122"/>
  <c r="M16" i="122"/>
  <c r="N16" i="122"/>
  <c r="O16" i="122"/>
  <c r="P16" i="122"/>
  <c r="Q16" i="122"/>
  <c r="R16" i="122"/>
  <c r="S16" i="122"/>
  <c r="T16" i="122"/>
  <c r="U16" i="122"/>
  <c r="V16" i="122"/>
  <c r="F17" i="122"/>
  <c r="G17" i="122"/>
  <c r="Y17" i="122" s="1"/>
  <c r="H17" i="122"/>
  <c r="Z17" i="122" s="1"/>
  <c r="I17" i="122"/>
  <c r="AA17" i="122" s="1"/>
  <c r="J17" i="122"/>
  <c r="AB17" i="122" s="1"/>
  <c r="K17" i="122"/>
  <c r="L17" i="122"/>
  <c r="M17" i="122"/>
  <c r="N17" i="122"/>
  <c r="O17" i="122"/>
  <c r="P17" i="122"/>
  <c r="Q17" i="122"/>
  <c r="R17" i="122"/>
  <c r="S17" i="122"/>
  <c r="T17" i="122"/>
  <c r="U17" i="122"/>
  <c r="V17" i="122"/>
  <c r="F18" i="122"/>
  <c r="G18" i="122"/>
  <c r="Y18" i="122" s="1"/>
  <c r="H18" i="122"/>
  <c r="Z18" i="122" s="1"/>
  <c r="I18" i="122"/>
  <c r="AA18" i="122" s="1"/>
  <c r="J18" i="122"/>
  <c r="AB18" i="122" s="1"/>
  <c r="K18" i="122"/>
  <c r="L18" i="122"/>
  <c r="M18" i="122"/>
  <c r="N18" i="122"/>
  <c r="O18" i="122"/>
  <c r="P18" i="122"/>
  <c r="Q18" i="122"/>
  <c r="R18" i="122"/>
  <c r="S18" i="122"/>
  <c r="T18" i="122"/>
  <c r="U18" i="122"/>
  <c r="V18" i="122"/>
  <c r="F19" i="122"/>
  <c r="G19" i="122"/>
  <c r="Y19" i="122" s="1"/>
  <c r="H19" i="122"/>
  <c r="Z19" i="122" s="1"/>
  <c r="I19" i="122"/>
  <c r="AA19" i="122" s="1"/>
  <c r="J19" i="122"/>
  <c r="AB19" i="122" s="1"/>
  <c r="K19" i="122"/>
  <c r="L19" i="122"/>
  <c r="M19" i="122"/>
  <c r="N19" i="122"/>
  <c r="O19" i="122"/>
  <c r="P19" i="122"/>
  <c r="Q19" i="122"/>
  <c r="R19" i="122"/>
  <c r="S19" i="122"/>
  <c r="T19" i="122"/>
  <c r="U19" i="122"/>
  <c r="V19" i="122"/>
  <c r="F20" i="122"/>
  <c r="G20" i="122"/>
  <c r="Y20" i="122" s="1"/>
  <c r="H20" i="122"/>
  <c r="Z20" i="122" s="1"/>
  <c r="I20" i="122"/>
  <c r="AA20" i="122" s="1"/>
  <c r="J20" i="122"/>
  <c r="AB20" i="122" s="1"/>
  <c r="K20" i="122"/>
  <c r="L20" i="122"/>
  <c r="M20" i="122"/>
  <c r="N20" i="122"/>
  <c r="O20" i="122"/>
  <c r="P20" i="122"/>
  <c r="Q20" i="122"/>
  <c r="R20" i="122"/>
  <c r="S20" i="122"/>
  <c r="T20" i="122"/>
  <c r="U20" i="122"/>
  <c r="V20" i="122"/>
  <c r="F21" i="122"/>
  <c r="G21" i="122"/>
  <c r="Y21" i="122" s="1"/>
  <c r="H21" i="122"/>
  <c r="Z21" i="122" s="1"/>
  <c r="I21" i="122"/>
  <c r="AA21" i="122" s="1"/>
  <c r="J21" i="122"/>
  <c r="AB21" i="122" s="1"/>
  <c r="K21" i="122"/>
  <c r="L21" i="122"/>
  <c r="M21" i="122"/>
  <c r="N21" i="122"/>
  <c r="O21" i="122"/>
  <c r="P21" i="122"/>
  <c r="Q21" i="122"/>
  <c r="R21" i="122"/>
  <c r="S21" i="122"/>
  <c r="T21" i="122"/>
  <c r="U21" i="122"/>
  <c r="V21" i="122"/>
  <c r="F22" i="122"/>
  <c r="G22" i="122"/>
  <c r="Y22" i="122" s="1"/>
  <c r="H22" i="122"/>
  <c r="Z22" i="122" s="1"/>
  <c r="I22" i="122"/>
  <c r="AA22" i="122" s="1"/>
  <c r="J22" i="122"/>
  <c r="AB22" i="122" s="1"/>
  <c r="K22" i="122"/>
  <c r="L22" i="122"/>
  <c r="M22" i="122"/>
  <c r="N22" i="122"/>
  <c r="O22" i="122"/>
  <c r="P22" i="122"/>
  <c r="Q22" i="122"/>
  <c r="R22" i="122"/>
  <c r="S22" i="122"/>
  <c r="T22" i="122"/>
  <c r="U22" i="122"/>
  <c r="V22" i="122"/>
  <c r="F23" i="122"/>
  <c r="G23" i="122"/>
  <c r="Y23" i="122" s="1"/>
  <c r="H23" i="122"/>
  <c r="Z23" i="122" s="1"/>
  <c r="I23" i="122"/>
  <c r="AA23" i="122" s="1"/>
  <c r="J23" i="122"/>
  <c r="AB23" i="122" s="1"/>
  <c r="K23" i="122"/>
  <c r="L23" i="122"/>
  <c r="M23" i="122"/>
  <c r="N23" i="122"/>
  <c r="O23" i="122"/>
  <c r="P23" i="122"/>
  <c r="Q23" i="122"/>
  <c r="R23" i="122"/>
  <c r="S23" i="122"/>
  <c r="T23" i="122"/>
  <c r="U23" i="122"/>
  <c r="V23" i="122"/>
  <c r="F24" i="122"/>
  <c r="G24" i="122"/>
  <c r="Y24" i="122" s="1"/>
  <c r="H24" i="122"/>
  <c r="Z24" i="122" s="1"/>
  <c r="I24" i="122"/>
  <c r="AA24" i="122" s="1"/>
  <c r="J24" i="122"/>
  <c r="AB24" i="122" s="1"/>
  <c r="K24" i="122"/>
  <c r="L24" i="122"/>
  <c r="M24" i="122"/>
  <c r="N24" i="122"/>
  <c r="O24" i="122"/>
  <c r="P24" i="122"/>
  <c r="Q24" i="122"/>
  <c r="R24" i="122"/>
  <c r="S24" i="122"/>
  <c r="T24" i="122"/>
  <c r="U24" i="122"/>
  <c r="V24" i="122"/>
  <c r="F25" i="122"/>
  <c r="G25" i="122"/>
  <c r="Y25" i="122" s="1"/>
  <c r="H25" i="122"/>
  <c r="Z25" i="122" s="1"/>
  <c r="I25" i="122"/>
  <c r="AA25" i="122" s="1"/>
  <c r="J25" i="122"/>
  <c r="AB25" i="122" s="1"/>
  <c r="K25" i="122"/>
  <c r="L25" i="122"/>
  <c r="M25" i="122"/>
  <c r="N25" i="122"/>
  <c r="O25" i="122"/>
  <c r="P25" i="122"/>
  <c r="Q25" i="122"/>
  <c r="R25" i="122"/>
  <c r="S25" i="122"/>
  <c r="T25" i="122"/>
  <c r="U25" i="122"/>
  <c r="V25" i="122"/>
  <c r="F26" i="122"/>
  <c r="G26" i="122"/>
  <c r="Y26" i="122" s="1"/>
  <c r="H26" i="122"/>
  <c r="Z26" i="122" s="1"/>
  <c r="I26" i="122"/>
  <c r="AA26" i="122" s="1"/>
  <c r="J26" i="122"/>
  <c r="AB26" i="122" s="1"/>
  <c r="K26" i="122"/>
  <c r="L26" i="122"/>
  <c r="M26" i="122"/>
  <c r="N26" i="122"/>
  <c r="O26" i="122"/>
  <c r="P26" i="122"/>
  <c r="Q26" i="122"/>
  <c r="R26" i="122"/>
  <c r="S26" i="122"/>
  <c r="T26" i="122"/>
  <c r="U26" i="122"/>
  <c r="V26" i="122"/>
  <c r="F27" i="122"/>
  <c r="G27" i="122"/>
  <c r="Y27" i="122" s="1"/>
  <c r="H27" i="122"/>
  <c r="Z27" i="122" s="1"/>
  <c r="I27" i="122"/>
  <c r="AA27" i="122" s="1"/>
  <c r="J27" i="122"/>
  <c r="AB27" i="122" s="1"/>
  <c r="K27" i="122"/>
  <c r="L27" i="122"/>
  <c r="M27" i="122"/>
  <c r="N27" i="122"/>
  <c r="O27" i="122"/>
  <c r="P27" i="122"/>
  <c r="Q27" i="122"/>
  <c r="R27" i="122"/>
  <c r="S27" i="122"/>
  <c r="T27" i="122"/>
  <c r="U27" i="122"/>
  <c r="V27" i="122"/>
  <c r="F28" i="122"/>
  <c r="G28" i="122"/>
  <c r="Y28" i="122" s="1"/>
  <c r="H28" i="122"/>
  <c r="Z28" i="122" s="1"/>
  <c r="I28" i="122"/>
  <c r="AA28" i="122" s="1"/>
  <c r="J28" i="122"/>
  <c r="AB28" i="122" s="1"/>
  <c r="K28" i="122"/>
  <c r="L28" i="122"/>
  <c r="M28" i="122"/>
  <c r="N28" i="122"/>
  <c r="O28" i="122"/>
  <c r="P28" i="122"/>
  <c r="Q28" i="122"/>
  <c r="R28" i="122"/>
  <c r="S28" i="122"/>
  <c r="T28" i="122"/>
  <c r="U28" i="122"/>
  <c r="V28" i="122"/>
  <c r="F29" i="122"/>
  <c r="G29" i="122"/>
  <c r="Y29" i="122" s="1"/>
  <c r="H29" i="122"/>
  <c r="Z29" i="122" s="1"/>
  <c r="I29" i="122"/>
  <c r="AA29" i="122" s="1"/>
  <c r="J29" i="122"/>
  <c r="AB29" i="122" s="1"/>
  <c r="K29" i="122"/>
  <c r="L29" i="122"/>
  <c r="M29" i="122"/>
  <c r="N29" i="122"/>
  <c r="O29" i="122"/>
  <c r="P29" i="122"/>
  <c r="Q29" i="122"/>
  <c r="R29" i="122"/>
  <c r="S29" i="122"/>
  <c r="T29" i="122"/>
  <c r="U29" i="122"/>
  <c r="V29" i="122"/>
  <c r="F30" i="122"/>
  <c r="G30" i="122"/>
  <c r="Y30" i="122" s="1"/>
  <c r="H30" i="122"/>
  <c r="Z30" i="122" s="1"/>
  <c r="I30" i="122"/>
  <c r="AA30" i="122" s="1"/>
  <c r="J30" i="122"/>
  <c r="AB30" i="122" s="1"/>
  <c r="K30" i="122"/>
  <c r="L30" i="122"/>
  <c r="M30" i="122"/>
  <c r="N30" i="122"/>
  <c r="O30" i="122"/>
  <c r="P30" i="122"/>
  <c r="Q30" i="122"/>
  <c r="R30" i="122"/>
  <c r="S30" i="122"/>
  <c r="T30" i="122"/>
  <c r="U30" i="122"/>
  <c r="V30" i="122"/>
  <c r="F31" i="122"/>
  <c r="G31" i="122"/>
  <c r="Y31" i="122" s="1"/>
  <c r="H31" i="122"/>
  <c r="Z31" i="122" s="1"/>
  <c r="I31" i="122"/>
  <c r="AA31" i="122" s="1"/>
  <c r="J31" i="122"/>
  <c r="AB31" i="122" s="1"/>
  <c r="K31" i="122"/>
  <c r="L31" i="122"/>
  <c r="M31" i="122"/>
  <c r="N31" i="122"/>
  <c r="O31" i="122"/>
  <c r="P31" i="122"/>
  <c r="Q31" i="122"/>
  <c r="R31" i="122"/>
  <c r="S31" i="122"/>
  <c r="T31" i="122"/>
  <c r="U31" i="122"/>
  <c r="V31" i="122"/>
  <c r="F32" i="122"/>
  <c r="G32" i="122"/>
  <c r="Y32" i="122" s="1"/>
  <c r="H32" i="122"/>
  <c r="Z32" i="122" s="1"/>
  <c r="I32" i="122"/>
  <c r="AA32" i="122" s="1"/>
  <c r="J32" i="122"/>
  <c r="AB32" i="122" s="1"/>
  <c r="K32" i="122"/>
  <c r="L32" i="122"/>
  <c r="M32" i="122"/>
  <c r="N32" i="122"/>
  <c r="O32" i="122"/>
  <c r="P32" i="122"/>
  <c r="Q32" i="122"/>
  <c r="R32" i="122"/>
  <c r="S32" i="122"/>
  <c r="T32" i="122"/>
  <c r="U32" i="122"/>
  <c r="V32" i="122"/>
  <c r="F33" i="122"/>
  <c r="G33" i="122"/>
  <c r="Y33" i="122" s="1"/>
  <c r="H33" i="122"/>
  <c r="Z33" i="122" s="1"/>
  <c r="I33" i="122"/>
  <c r="AA33" i="122" s="1"/>
  <c r="J33" i="122"/>
  <c r="AB33" i="122" s="1"/>
  <c r="K33" i="122"/>
  <c r="L33" i="122"/>
  <c r="M33" i="122"/>
  <c r="N33" i="122"/>
  <c r="O33" i="122"/>
  <c r="P33" i="122"/>
  <c r="Q33" i="122"/>
  <c r="R33" i="122"/>
  <c r="S33" i="122"/>
  <c r="T33" i="122"/>
  <c r="U33" i="122"/>
  <c r="V33" i="122"/>
  <c r="F34" i="122"/>
  <c r="G34" i="122"/>
  <c r="Y34" i="122" s="1"/>
  <c r="H34" i="122"/>
  <c r="Z34" i="122" s="1"/>
  <c r="I34" i="122"/>
  <c r="AA34" i="122" s="1"/>
  <c r="J34" i="122"/>
  <c r="AB34" i="122" s="1"/>
  <c r="K34" i="122"/>
  <c r="L34" i="122"/>
  <c r="M34" i="122"/>
  <c r="N34" i="122"/>
  <c r="O34" i="122"/>
  <c r="P34" i="122"/>
  <c r="Q34" i="122"/>
  <c r="R34" i="122"/>
  <c r="S34" i="122"/>
  <c r="T34" i="122"/>
  <c r="U34" i="122"/>
  <c r="V34" i="122"/>
  <c r="F35" i="122"/>
  <c r="G35" i="122"/>
  <c r="Y35" i="122" s="1"/>
  <c r="H35" i="122"/>
  <c r="Z35" i="122" s="1"/>
  <c r="I35" i="122"/>
  <c r="AA35" i="122" s="1"/>
  <c r="J35" i="122"/>
  <c r="AB35" i="122" s="1"/>
  <c r="K35" i="122"/>
  <c r="L35" i="122"/>
  <c r="M35" i="122"/>
  <c r="N35" i="122"/>
  <c r="O35" i="122"/>
  <c r="P35" i="122"/>
  <c r="Q35" i="122"/>
  <c r="R35" i="122"/>
  <c r="S35" i="122"/>
  <c r="T35" i="122"/>
  <c r="U35" i="122"/>
  <c r="V35" i="122"/>
  <c r="F36" i="122"/>
  <c r="G36" i="122"/>
  <c r="Y36" i="122" s="1"/>
  <c r="H36" i="122"/>
  <c r="Z36" i="122" s="1"/>
  <c r="I36" i="122"/>
  <c r="AA36" i="122" s="1"/>
  <c r="J36" i="122"/>
  <c r="AB36" i="122" s="1"/>
  <c r="K36" i="122"/>
  <c r="L36" i="122"/>
  <c r="M36" i="122"/>
  <c r="N36" i="122"/>
  <c r="O36" i="122"/>
  <c r="P36" i="122"/>
  <c r="Q36" i="122"/>
  <c r="R36" i="122"/>
  <c r="S36" i="122"/>
  <c r="T36" i="122"/>
  <c r="U36" i="122"/>
  <c r="V36" i="122"/>
  <c r="F37" i="122"/>
  <c r="G37" i="122"/>
  <c r="Y37" i="122" s="1"/>
  <c r="H37" i="122"/>
  <c r="Z37" i="122" s="1"/>
  <c r="I37" i="122"/>
  <c r="AA37" i="122" s="1"/>
  <c r="J37" i="122"/>
  <c r="AB37" i="122" s="1"/>
  <c r="K37" i="122"/>
  <c r="L37" i="122"/>
  <c r="M37" i="122"/>
  <c r="N37" i="122"/>
  <c r="O37" i="122"/>
  <c r="P37" i="122"/>
  <c r="Q37" i="122"/>
  <c r="R37" i="122"/>
  <c r="S37" i="122"/>
  <c r="T37" i="122"/>
  <c r="U37" i="122"/>
  <c r="V37" i="122"/>
  <c r="F38" i="122"/>
  <c r="G38" i="122"/>
  <c r="Y38" i="122" s="1"/>
  <c r="H38" i="122"/>
  <c r="Z38" i="122" s="1"/>
  <c r="I38" i="122"/>
  <c r="AA38" i="122" s="1"/>
  <c r="J38" i="122"/>
  <c r="AB38" i="122" s="1"/>
  <c r="K38" i="122"/>
  <c r="L38" i="122"/>
  <c r="M38" i="122"/>
  <c r="N38" i="122"/>
  <c r="O38" i="122"/>
  <c r="P38" i="122"/>
  <c r="Q38" i="122"/>
  <c r="R38" i="122"/>
  <c r="S38" i="122"/>
  <c r="T38" i="122"/>
  <c r="U38" i="122"/>
  <c r="V38" i="122"/>
  <c r="F39" i="122"/>
  <c r="G39" i="122"/>
  <c r="Y39" i="122" s="1"/>
  <c r="H39" i="122"/>
  <c r="Z39" i="122" s="1"/>
  <c r="I39" i="122"/>
  <c r="AA39" i="122" s="1"/>
  <c r="J39" i="122"/>
  <c r="AB39" i="122" s="1"/>
  <c r="K39" i="122"/>
  <c r="L39" i="122"/>
  <c r="M39" i="122"/>
  <c r="N39" i="122"/>
  <c r="O39" i="122"/>
  <c r="P39" i="122"/>
  <c r="Q39" i="122"/>
  <c r="R39" i="122"/>
  <c r="S39" i="122"/>
  <c r="T39" i="122"/>
  <c r="U39" i="122"/>
  <c r="V39" i="122"/>
  <c r="F40" i="122"/>
  <c r="G40" i="122"/>
  <c r="Y40" i="122" s="1"/>
  <c r="H40" i="122"/>
  <c r="Z40" i="122" s="1"/>
  <c r="I40" i="122"/>
  <c r="AA40" i="122" s="1"/>
  <c r="J40" i="122"/>
  <c r="AB40" i="122" s="1"/>
  <c r="K40" i="122"/>
  <c r="L40" i="122"/>
  <c r="M40" i="122"/>
  <c r="N40" i="122"/>
  <c r="O40" i="122"/>
  <c r="P40" i="122"/>
  <c r="Q40" i="122"/>
  <c r="R40" i="122"/>
  <c r="S40" i="122"/>
  <c r="T40" i="122"/>
  <c r="U40" i="122"/>
  <c r="V40" i="122"/>
  <c r="F41" i="122"/>
  <c r="G41" i="122"/>
  <c r="Y41" i="122" s="1"/>
  <c r="H41" i="122"/>
  <c r="Z41" i="122" s="1"/>
  <c r="I41" i="122"/>
  <c r="AA41" i="122" s="1"/>
  <c r="J41" i="122"/>
  <c r="AB41" i="122" s="1"/>
  <c r="K41" i="122"/>
  <c r="L41" i="122"/>
  <c r="M41" i="122"/>
  <c r="N41" i="122"/>
  <c r="O41" i="122"/>
  <c r="P41" i="122"/>
  <c r="Q41" i="122"/>
  <c r="R41" i="122"/>
  <c r="S41" i="122"/>
  <c r="T41" i="122"/>
  <c r="U41" i="122"/>
  <c r="V41" i="122"/>
  <c r="F42" i="122"/>
  <c r="G42" i="122"/>
  <c r="Y42" i="122" s="1"/>
  <c r="H42" i="122"/>
  <c r="Z42" i="122" s="1"/>
  <c r="I42" i="122"/>
  <c r="AA42" i="122" s="1"/>
  <c r="J42" i="122"/>
  <c r="AB42" i="122" s="1"/>
  <c r="K42" i="122"/>
  <c r="L42" i="122"/>
  <c r="M42" i="122"/>
  <c r="N42" i="122"/>
  <c r="O42" i="122"/>
  <c r="P42" i="122"/>
  <c r="Q42" i="122"/>
  <c r="R42" i="122"/>
  <c r="S42" i="122"/>
  <c r="T42" i="122"/>
  <c r="U42" i="122"/>
  <c r="V42" i="122"/>
  <c r="F43" i="122"/>
  <c r="G43" i="122"/>
  <c r="Y43" i="122" s="1"/>
  <c r="H43" i="122"/>
  <c r="Z43" i="122" s="1"/>
  <c r="I43" i="122"/>
  <c r="AA43" i="122" s="1"/>
  <c r="J43" i="122"/>
  <c r="AB43" i="122" s="1"/>
  <c r="K43" i="122"/>
  <c r="L43" i="122"/>
  <c r="M43" i="122"/>
  <c r="N43" i="122"/>
  <c r="O43" i="122"/>
  <c r="P43" i="122"/>
  <c r="Q43" i="122"/>
  <c r="R43" i="122"/>
  <c r="S43" i="122"/>
  <c r="T43" i="122"/>
  <c r="U43" i="122"/>
  <c r="V43" i="122"/>
  <c r="F44" i="122"/>
  <c r="G44" i="122"/>
  <c r="Y44" i="122" s="1"/>
  <c r="H44" i="122"/>
  <c r="Z44" i="122" s="1"/>
  <c r="I44" i="122"/>
  <c r="AA44" i="122" s="1"/>
  <c r="J44" i="122"/>
  <c r="AB44" i="122" s="1"/>
  <c r="K44" i="122"/>
  <c r="L44" i="122"/>
  <c r="M44" i="122"/>
  <c r="N44" i="122"/>
  <c r="O44" i="122"/>
  <c r="P44" i="122"/>
  <c r="Q44" i="122"/>
  <c r="R44" i="122"/>
  <c r="S44" i="122"/>
  <c r="T44" i="122"/>
  <c r="U44" i="122"/>
  <c r="V44" i="122"/>
  <c r="F45" i="122"/>
  <c r="G45" i="122"/>
  <c r="Y45" i="122" s="1"/>
  <c r="H45" i="122"/>
  <c r="Z45" i="122" s="1"/>
  <c r="I45" i="122"/>
  <c r="AA45" i="122" s="1"/>
  <c r="J45" i="122"/>
  <c r="AB45" i="122" s="1"/>
  <c r="K45" i="122"/>
  <c r="L45" i="122"/>
  <c r="M45" i="122"/>
  <c r="N45" i="122"/>
  <c r="O45" i="122"/>
  <c r="P45" i="122"/>
  <c r="Q45" i="122"/>
  <c r="R45" i="122"/>
  <c r="S45" i="122"/>
  <c r="T45" i="122"/>
  <c r="U45" i="122"/>
  <c r="V45" i="122"/>
  <c r="F46" i="122"/>
  <c r="G46" i="122"/>
  <c r="Y46" i="122" s="1"/>
  <c r="H46" i="122"/>
  <c r="Z46" i="122" s="1"/>
  <c r="I46" i="122"/>
  <c r="AA46" i="122" s="1"/>
  <c r="J46" i="122"/>
  <c r="AB46" i="122" s="1"/>
  <c r="K46" i="122"/>
  <c r="L46" i="122"/>
  <c r="M46" i="122"/>
  <c r="N46" i="122"/>
  <c r="O46" i="122"/>
  <c r="P46" i="122"/>
  <c r="Q46" i="122"/>
  <c r="R46" i="122"/>
  <c r="S46" i="122"/>
  <c r="T46" i="122"/>
  <c r="U46" i="122"/>
  <c r="V46" i="122"/>
  <c r="F47" i="122"/>
  <c r="G47" i="122"/>
  <c r="Y47" i="122" s="1"/>
  <c r="H47" i="122"/>
  <c r="Z47" i="122" s="1"/>
  <c r="I47" i="122"/>
  <c r="AA47" i="122" s="1"/>
  <c r="J47" i="122"/>
  <c r="AB47" i="122" s="1"/>
  <c r="K47" i="122"/>
  <c r="L47" i="122"/>
  <c r="M47" i="122"/>
  <c r="N47" i="122"/>
  <c r="O47" i="122"/>
  <c r="P47" i="122"/>
  <c r="Q47" i="122"/>
  <c r="R47" i="122"/>
  <c r="S47" i="122"/>
  <c r="T47" i="122"/>
  <c r="U47" i="122"/>
  <c r="V47" i="122"/>
  <c r="F48" i="122"/>
  <c r="G48" i="122"/>
  <c r="Y48" i="122" s="1"/>
  <c r="H48" i="122"/>
  <c r="Z48" i="122" s="1"/>
  <c r="I48" i="122"/>
  <c r="AA48" i="122" s="1"/>
  <c r="J48" i="122"/>
  <c r="AB48" i="122" s="1"/>
  <c r="K48" i="122"/>
  <c r="L48" i="122"/>
  <c r="M48" i="122"/>
  <c r="N48" i="122"/>
  <c r="O48" i="122"/>
  <c r="P48" i="122"/>
  <c r="Q48" i="122"/>
  <c r="R48" i="122"/>
  <c r="S48" i="122"/>
  <c r="T48" i="122"/>
  <c r="U48" i="122"/>
  <c r="V48" i="122"/>
  <c r="F49" i="122"/>
  <c r="G49" i="122"/>
  <c r="Y49" i="122" s="1"/>
  <c r="H49" i="122"/>
  <c r="Z49" i="122" s="1"/>
  <c r="I49" i="122"/>
  <c r="AA49" i="122" s="1"/>
  <c r="J49" i="122"/>
  <c r="AB49" i="122" s="1"/>
  <c r="K49" i="122"/>
  <c r="L49" i="122"/>
  <c r="M49" i="122"/>
  <c r="N49" i="122"/>
  <c r="O49" i="122"/>
  <c r="P49" i="122"/>
  <c r="Q49" i="122"/>
  <c r="R49" i="122"/>
  <c r="S49" i="122"/>
  <c r="T49" i="122"/>
  <c r="U49" i="122"/>
  <c r="V49" i="122"/>
  <c r="F50" i="122"/>
  <c r="G50" i="122"/>
  <c r="Y50" i="122" s="1"/>
  <c r="H50" i="122"/>
  <c r="Z50" i="122" s="1"/>
  <c r="I50" i="122"/>
  <c r="AA50" i="122" s="1"/>
  <c r="J50" i="122"/>
  <c r="AB50" i="122" s="1"/>
  <c r="K50" i="122"/>
  <c r="L50" i="122"/>
  <c r="M50" i="122"/>
  <c r="N50" i="122"/>
  <c r="O50" i="122"/>
  <c r="P50" i="122"/>
  <c r="Q50" i="122"/>
  <c r="R50" i="122"/>
  <c r="S50" i="122"/>
  <c r="T50" i="122"/>
  <c r="U50" i="122"/>
  <c r="V50" i="122"/>
  <c r="F51" i="122"/>
  <c r="G51" i="122"/>
  <c r="Y51" i="122" s="1"/>
  <c r="H51" i="122"/>
  <c r="Z51" i="122" s="1"/>
  <c r="I51" i="122"/>
  <c r="AA51" i="122" s="1"/>
  <c r="J51" i="122"/>
  <c r="AB51" i="122" s="1"/>
  <c r="K51" i="122"/>
  <c r="L51" i="122"/>
  <c r="M51" i="122"/>
  <c r="N51" i="122"/>
  <c r="O51" i="122"/>
  <c r="P51" i="122"/>
  <c r="Q51" i="122"/>
  <c r="R51" i="122"/>
  <c r="S51" i="122"/>
  <c r="T51" i="122"/>
  <c r="U51" i="122"/>
  <c r="V51" i="122"/>
  <c r="F52" i="122"/>
  <c r="G52" i="122"/>
  <c r="Y52" i="122" s="1"/>
  <c r="H52" i="122"/>
  <c r="Z52" i="122" s="1"/>
  <c r="I52" i="122"/>
  <c r="AA52" i="122" s="1"/>
  <c r="J52" i="122"/>
  <c r="AB52" i="122" s="1"/>
  <c r="K52" i="122"/>
  <c r="L52" i="122"/>
  <c r="M52" i="122"/>
  <c r="N52" i="122"/>
  <c r="O52" i="122"/>
  <c r="P52" i="122"/>
  <c r="Q52" i="122"/>
  <c r="R52" i="122"/>
  <c r="S52" i="122"/>
  <c r="T52" i="122"/>
  <c r="U52" i="122"/>
  <c r="V52" i="122"/>
  <c r="F53" i="122"/>
  <c r="G53" i="122"/>
  <c r="Y53" i="122" s="1"/>
  <c r="H53" i="122"/>
  <c r="Z53" i="122" s="1"/>
  <c r="I53" i="122"/>
  <c r="AA53" i="122" s="1"/>
  <c r="J53" i="122"/>
  <c r="AB53" i="122" s="1"/>
  <c r="K53" i="122"/>
  <c r="L53" i="122"/>
  <c r="M53" i="122"/>
  <c r="N53" i="122"/>
  <c r="O53" i="122"/>
  <c r="P53" i="122"/>
  <c r="Q53" i="122"/>
  <c r="R53" i="122"/>
  <c r="S53" i="122"/>
  <c r="T53" i="122"/>
  <c r="U53" i="122"/>
  <c r="V53" i="122"/>
  <c r="F54" i="122"/>
  <c r="G54" i="122"/>
  <c r="Y54" i="122" s="1"/>
  <c r="H54" i="122"/>
  <c r="Z54" i="122" s="1"/>
  <c r="I54" i="122"/>
  <c r="AA54" i="122" s="1"/>
  <c r="J54" i="122"/>
  <c r="AB54" i="122" s="1"/>
  <c r="K54" i="122"/>
  <c r="L54" i="122"/>
  <c r="M54" i="122"/>
  <c r="N54" i="122"/>
  <c r="O54" i="122"/>
  <c r="P54" i="122"/>
  <c r="Q54" i="122"/>
  <c r="R54" i="122"/>
  <c r="S54" i="122"/>
  <c r="T54" i="122"/>
  <c r="U54" i="122"/>
  <c r="V54" i="122"/>
  <c r="F55" i="122"/>
  <c r="G55" i="122"/>
  <c r="Y55" i="122" s="1"/>
  <c r="H55" i="122"/>
  <c r="Z55" i="122" s="1"/>
  <c r="I55" i="122"/>
  <c r="AA55" i="122" s="1"/>
  <c r="J55" i="122"/>
  <c r="AB55" i="122" s="1"/>
  <c r="K55" i="122"/>
  <c r="L55" i="122"/>
  <c r="M55" i="122"/>
  <c r="N55" i="122"/>
  <c r="O55" i="122"/>
  <c r="P55" i="122"/>
  <c r="Q55" i="122"/>
  <c r="R55" i="122"/>
  <c r="S55" i="122"/>
  <c r="T55" i="122"/>
  <c r="U55" i="122"/>
  <c r="V55" i="122"/>
  <c r="F56" i="122"/>
  <c r="G56" i="122"/>
  <c r="Y56" i="122" s="1"/>
  <c r="H56" i="122"/>
  <c r="Z56" i="122" s="1"/>
  <c r="I56" i="122"/>
  <c r="AA56" i="122" s="1"/>
  <c r="J56" i="122"/>
  <c r="AB56" i="122" s="1"/>
  <c r="K56" i="122"/>
  <c r="L56" i="122"/>
  <c r="M56" i="122"/>
  <c r="N56" i="122"/>
  <c r="O56" i="122"/>
  <c r="P56" i="122"/>
  <c r="Q56" i="122"/>
  <c r="R56" i="122"/>
  <c r="S56" i="122"/>
  <c r="T56" i="122"/>
  <c r="U56" i="122"/>
  <c r="V56" i="122"/>
  <c r="F57" i="122"/>
  <c r="G57" i="122"/>
  <c r="Y57" i="122" s="1"/>
  <c r="H57" i="122"/>
  <c r="Z57" i="122" s="1"/>
  <c r="I57" i="122"/>
  <c r="AA57" i="122" s="1"/>
  <c r="J57" i="122"/>
  <c r="AB57" i="122" s="1"/>
  <c r="K57" i="122"/>
  <c r="L57" i="122"/>
  <c r="M57" i="122"/>
  <c r="N57" i="122"/>
  <c r="O57" i="122"/>
  <c r="P57" i="122"/>
  <c r="Q57" i="122"/>
  <c r="R57" i="122"/>
  <c r="S57" i="122"/>
  <c r="T57" i="122"/>
  <c r="U57" i="122"/>
  <c r="V57" i="122"/>
  <c r="F58" i="122"/>
  <c r="G58" i="122"/>
  <c r="Y58" i="122" s="1"/>
  <c r="H58" i="122"/>
  <c r="Z58" i="122" s="1"/>
  <c r="I58" i="122"/>
  <c r="AA58" i="122" s="1"/>
  <c r="J58" i="122"/>
  <c r="AB58" i="122" s="1"/>
  <c r="K58" i="122"/>
  <c r="L58" i="122"/>
  <c r="M58" i="122"/>
  <c r="N58" i="122"/>
  <c r="O58" i="122"/>
  <c r="P58" i="122"/>
  <c r="Q58" i="122"/>
  <c r="R58" i="122"/>
  <c r="S58" i="122"/>
  <c r="T58" i="122"/>
  <c r="U58" i="122"/>
  <c r="V58" i="122"/>
  <c r="F59" i="122"/>
  <c r="G59" i="122"/>
  <c r="Y59" i="122" s="1"/>
  <c r="H59" i="122"/>
  <c r="Z59" i="122" s="1"/>
  <c r="I59" i="122"/>
  <c r="AA59" i="122" s="1"/>
  <c r="J59" i="122"/>
  <c r="AB59" i="122" s="1"/>
  <c r="K59" i="122"/>
  <c r="L59" i="122"/>
  <c r="M59" i="122"/>
  <c r="N59" i="122"/>
  <c r="O59" i="122"/>
  <c r="P59" i="122"/>
  <c r="Q59" i="122"/>
  <c r="R59" i="122"/>
  <c r="S59" i="122"/>
  <c r="T59" i="122"/>
  <c r="U59" i="122"/>
  <c r="V59" i="122"/>
  <c r="F60" i="122"/>
  <c r="G60" i="122"/>
  <c r="Y60" i="122" s="1"/>
  <c r="H60" i="122"/>
  <c r="Z60" i="122" s="1"/>
  <c r="I60" i="122"/>
  <c r="AA60" i="122" s="1"/>
  <c r="J60" i="122"/>
  <c r="AB60" i="122" s="1"/>
  <c r="K60" i="122"/>
  <c r="L60" i="122"/>
  <c r="M60" i="122"/>
  <c r="N60" i="122"/>
  <c r="O60" i="122"/>
  <c r="P60" i="122"/>
  <c r="Q60" i="122"/>
  <c r="R60" i="122"/>
  <c r="S60" i="122"/>
  <c r="T60" i="122"/>
  <c r="U60" i="122"/>
  <c r="V60" i="122"/>
  <c r="F61" i="122"/>
  <c r="G61" i="122"/>
  <c r="Y61" i="122" s="1"/>
  <c r="H61" i="122"/>
  <c r="Z61" i="122" s="1"/>
  <c r="I61" i="122"/>
  <c r="AA61" i="122" s="1"/>
  <c r="J61" i="122"/>
  <c r="AB61" i="122" s="1"/>
  <c r="K61" i="122"/>
  <c r="L61" i="122"/>
  <c r="M61" i="122"/>
  <c r="N61" i="122"/>
  <c r="O61" i="122"/>
  <c r="P61" i="122"/>
  <c r="Q61" i="122"/>
  <c r="R61" i="122"/>
  <c r="S61" i="122"/>
  <c r="T61" i="122"/>
  <c r="U61" i="122"/>
  <c r="V61" i="122"/>
  <c r="F62" i="122"/>
  <c r="G62" i="122"/>
  <c r="Y62" i="122" s="1"/>
  <c r="H62" i="122"/>
  <c r="Z62" i="122" s="1"/>
  <c r="I62" i="122"/>
  <c r="AA62" i="122" s="1"/>
  <c r="J62" i="122"/>
  <c r="AB62" i="122" s="1"/>
  <c r="K62" i="122"/>
  <c r="L62" i="122"/>
  <c r="M62" i="122"/>
  <c r="N62" i="122"/>
  <c r="O62" i="122"/>
  <c r="P62" i="122"/>
  <c r="Q62" i="122"/>
  <c r="R62" i="122"/>
  <c r="S62" i="122"/>
  <c r="T62" i="122"/>
  <c r="U62" i="122"/>
  <c r="V62" i="122"/>
  <c r="F63" i="122"/>
  <c r="G63" i="122"/>
  <c r="Y63" i="122" s="1"/>
  <c r="H63" i="122"/>
  <c r="Z63" i="122" s="1"/>
  <c r="I63" i="122"/>
  <c r="AA63" i="122" s="1"/>
  <c r="J63" i="122"/>
  <c r="AB63" i="122" s="1"/>
  <c r="K63" i="122"/>
  <c r="L63" i="122"/>
  <c r="M63" i="122"/>
  <c r="N63" i="122"/>
  <c r="O63" i="122"/>
  <c r="P63" i="122"/>
  <c r="Q63" i="122"/>
  <c r="R63" i="122"/>
  <c r="S63" i="122"/>
  <c r="T63" i="122"/>
  <c r="U63" i="122"/>
  <c r="V63" i="122"/>
  <c r="F64" i="122"/>
  <c r="G64" i="122"/>
  <c r="Y64" i="122" s="1"/>
  <c r="H64" i="122"/>
  <c r="Z64" i="122" s="1"/>
  <c r="I64" i="122"/>
  <c r="AA64" i="122" s="1"/>
  <c r="J64" i="122"/>
  <c r="AB64" i="122" s="1"/>
  <c r="K64" i="122"/>
  <c r="L64" i="122"/>
  <c r="M64" i="122"/>
  <c r="N64" i="122"/>
  <c r="O64" i="122"/>
  <c r="P64" i="122"/>
  <c r="Q64" i="122"/>
  <c r="R64" i="122"/>
  <c r="S64" i="122"/>
  <c r="T64" i="122"/>
  <c r="U64" i="122"/>
  <c r="V64" i="122"/>
  <c r="F65" i="122"/>
  <c r="G65" i="122"/>
  <c r="Y65" i="122" s="1"/>
  <c r="H65" i="122"/>
  <c r="Z65" i="122" s="1"/>
  <c r="I65" i="122"/>
  <c r="AA65" i="122" s="1"/>
  <c r="J65" i="122"/>
  <c r="AB65" i="122" s="1"/>
  <c r="K65" i="122"/>
  <c r="L65" i="122"/>
  <c r="M65" i="122"/>
  <c r="N65" i="122"/>
  <c r="O65" i="122"/>
  <c r="P65" i="122"/>
  <c r="Q65" i="122"/>
  <c r="R65" i="122"/>
  <c r="S65" i="122"/>
  <c r="T65" i="122"/>
  <c r="U65" i="122"/>
  <c r="V65" i="122"/>
  <c r="F66" i="122"/>
  <c r="G66" i="122"/>
  <c r="Y66" i="122" s="1"/>
  <c r="H66" i="122"/>
  <c r="Z66" i="122" s="1"/>
  <c r="I66" i="122"/>
  <c r="AA66" i="122" s="1"/>
  <c r="J66" i="122"/>
  <c r="AB66" i="122" s="1"/>
  <c r="K66" i="122"/>
  <c r="L66" i="122"/>
  <c r="M66" i="122"/>
  <c r="N66" i="122"/>
  <c r="O66" i="122"/>
  <c r="P66" i="122"/>
  <c r="Q66" i="122"/>
  <c r="R66" i="122"/>
  <c r="S66" i="122"/>
  <c r="T66" i="122"/>
  <c r="U66" i="122"/>
  <c r="V66" i="122"/>
  <c r="F67" i="122"/>
  <c r="G67" i="122"/>
  <c r="Y67" i="122" s="1"/>
  <c r="H67" i="122"/>
  <c r="Z67" i="122" s="1"/>
  <c r="I67" i="122"/>
  <c r="AA67" i="122" s="1"/>
  <c r="J67" i="122"/>
  <c r="AB67" i="122" s="1"/>
  <c r="K67" i="122"/>
  <c r="L67" i="122"/>
  <c r="M67" i="122"/>
  <c r="N67" i="122"/>
  <c r="O67" i="122"/>
  <c r="P67" i="122"/>
  <c r="Q67" i="122"/>
  <c r="R67" i="122"/>
  <c r="S67" i="122"/>
  <c r="T67" i="122"/>
  <c r="U67" i="122"/>
  <c r="V67" i="122"/>
  <c r="F68" i="122"/>
  <c r="G68" i="122"/>
  <c r="Y68" i="122" s="1"/>
  <c r="H68" i="122"/>
  <c r="Z68" i="122" s="1"/>
  <c r="I68" i="122"/>
  <c r="AA68" i="122" s="1"/>
  <c r="J68" i="122"/>
  <c r="AB68" i="122" s="1"/>
  <c r="K68" i="122"/>
  <c r="L68" i="122"/>
  <c r="M68" i="122"/>
  <c r="N68" i="122"/>
  <c r="O68" i="122"/>
  <c r="P68" i="122"/>
  <c r="Q68" i="122"/>
  <c r="R68" i="122"/>
  <c r="S68" i="122"/>
  <c r="T68" i="122"/>
  <c r="U68" i="122"/>
  <c r="V68" i="122"/>
  <c r="F69" i="122"/>
  <c r="G69" i="122"/>
  <c r="Y69" i="122" s="1"/>
  <c r="H69" i="122"/>
  <c r="Z69" i="122" s="1"/>
  <c r="I69" i="122"/>
  <c r="AA69" i="122" s="1"/>
  <c r="J69" i="122"/>
  <c r="AB69" i="122" s="1"/>
  <c r="K69" i="122"/>
  <c r="L69" i="122"/>
  <c r="M69" i="122"/>
  <c r="N69" i="122"/>
  <c r="O69" i="122"/>
  <c r="P69" i="122"/>
  <c r="Q69" i="122"/>
  <c r="R69" i="122"/>
  <c r="S69" i="122"/>
  <c r="T69" i="122"/>
  <c r="U69" i="122"/>
  <c r="V69" i="122"/>
  <c r="F70" i="122"/>
  <c r="G70" i="122"/>
  <c r="Y70" i="122" s="1"/>
  <c r="H70" i="122"/>
  <c r="Z70" i="122" s="1"/>
  <c r="I70" i="122"/>
  <c r="AA70" i="122" s="1"/>
  <c r="J70" i="122"/>
  <c r="AB70" i="122" s="1"/>
  <c r="K70" i="122"/>
  <c r="L70" i="122"/>
  <c r="M70" i="122"/>
  <c r="N70" i="122"/>
  <c r="O70" i="122"/>
  <c r="P70" i="122"/>
  <c r="Q70" i="122"/>
  <c r="R70" i="122"/>
  <c r="S70" i="122"/>
  <c r="T70" i="122"/>
  <c r="U70" i="122"/>
  <c r="V70" i="122"/>
  <c r="F71" i="122"/>
  <c r="G71" i="122"/>
  <c r="Y71" i="122" s="1"/>
  <c r="H71" i="122"/>
  <c r="Z71" i="122" s="1"/>
  <c r="I71" i="122"/>
  <c r="AA71" i="122" s="1"/>
  <c r="J71" i="122"/>
  <c r="AB71" i="122" s="1"/>
  <c r="K71" i="122"/>
  <c r="L71" i="122"/>
  <c r="M71" i="122"/>
  <c r="N71" i="122"/>
  <c r="O71" i="122"/>
  <c r="P71" i="122"/>
  <c r="Q71" i="122"/>
  <c r="R71" i="122"/>
  <c r="S71" i="122"/>
  <c r="T71" i="122"/>
  <c r="U71" i="122"/>
  <c r="V71" i="122"/>
  <c r="F72" i="122"/>
  <c r="G72" i="122"/>
  <c r="Y72" i="122" s="1"/>
  <c r="H72" i="122"/>
  <c r="Z72" i="122" s="1"/>
  <c r="I72" i="122"/>
  <c r="AA72" i="122" s="1"/>
  <c r="J72" i="122"/>
  <c r="AB72" i="122" s="1"/>
  <c r="K72" i="122"/>
  <c r="L72" i="122"/>
  <c r="M72" i="122"/>
  <c r="N72" i="122"/>
  <c r="O72" i="122"/>
  <c r="P72" i="122"/>
  <c r="Q72" i="122"/>
  <c r="R72" i="122"/>
  <c r="S72" i="122"/>
  <c r="T72" i="122"/>
  <c r="U72" i="122"/>
  <c r="V72" i="122"/>
  <c r="F73" i="122"/>
  <c r="G73" i="122"/>
  <c r="Y73" i="122" s="1"/>
  <c r="H73" i="122"/>
  <c r="Z73" i="122" s="1"/>
  <c r="I73" i="122"/>
  <c r="AA73" i="122" s="1"/>
  <c r="J73" i="122"/>
  <c r="AB73" i="122" s="1"/>
  <c r="K73" i="122"/>
  <c r="L73" i="122"/>
  <c r="M73" i="122"/>
  <c r="N73" i="122"/>
  <c r="O73" i="122"/>
  <c r="P73" i="122"/>
  <c r="Q73" i="122"/>
  <c r="R73" i="122"/>
  <c r="S73" i="122"/>
  <c r="T73" i="122"/>
  <c r="U73" i="122"/>
  <c r="V73" i="122"/>
  <c r="F74" i="122"/>
  <c r="G74" i="122"/>
  <c r="Y74" i="122" s="1"/>
  <c r="H74" i="122"/>
  <c r="Z74" i="122" s="1"/>
  <c r="I74" i="122"/>
  <c r="AA74" i="122" s="1"/>
  <c r="J74" i="122"/>
  <c r="AB74" i="122" s="1"/>
  <c r="K74" i="122"/>
  <c r="L74" i="122"/>
  <c r="M74" i="122"/>
  <c r="N74" i="122"/>
  <c r="O74" i="122"/>
  <c r="P74" i="122"/>
  <c r="Q74" i="122"/>
  <c r="R74" i="122"/>
  <c r="S74" i="122"/>
  <c r="T74" i="122"/>
  <c r="U74" i="122"/>
  <c r="V74" i="122"/>
  <c r="F75" i="122"/>
  <c r="G75" i="122"/>
  <c r="Y75" i="122" s="1"/>
  <c r="H75" i="122"/>
  <c r="Z75" i="122" s="1"/>
  <c r="I75" i="122"/>
  <c r="AA75" i="122" s="1"/>
  <c r="J75" i="122"/>
  <c r="AB75" i="122" s="1"/>
  <c r="K75" i="122"/>
  <c r="L75" i="122"/>
  <c r="M75" i="122"/>
  <c r="N75" i="122"/>
  <c r="O75" i="122"/>
  <c r="P75" i="122"/>
  <c r="Q75" i="122"/>
  <c r="R75" i="122"/>
  <c r="S75" i="122"/>
  <c r="T75" i="122"/>
  <c r="U75" i="122"/>
  <c r="V75" i="122"/>
  <c r="F76" i="122"/>
  <c r="G76" i="122"/>
  <c r="Y76" i="122" s="1"/>
  <c r="H76" i="122"/>
  <c r="Z76" i="122" s="1"/>
  <c r="I76" i="122"/>
  <c r="AA76" i="122" s="1"/>
  <c r="J76" i="122"/>
  <c r="AB76" i="122" s="1"/>
  <c r="K76" i="122"/>
  <c r="L76" i="122"/>
  <c r="M76" i="122"/>
  <c r="N76" i="122"/>
  <c r="O76" i="122"/>
  <c r="P76" i="122"/>
  <c r="Q76" i="122"/>
  <c r="R76" i="122"/>
  <c r="S76" i="122"/>
  <c r="T76" i="122"/>
  <c r="U76" i="122"/>
  <c r="V76" i="122"/>
  <c r="K3" i="122"/>
  <c r="J3" i="122"/>
  <c r="AB3" i="122" s="1"/>
  <c r="G3" i="122"/>
  <c r="Y3" i="122" s="1"/>
  <c r="H3" i="122"/>
  <c r="Z3" i="122" s="1"/>
  <c r="I3" i="122"/>
  <c r="AA3" i="122" s="1"/>
  <c r="L3" i="122"/>
  <c r="M3" i="122"/>
  <c r="N3" i="122"/>
  <c r="O3" i="122"/>
  <c r="P3" i="122"/>
  <c r="Q3" i="122"/>
  <c r="R3" i="122"/>
  <c r="S3" i="122"/>
  <c r="T3" i="122"/>
  <c r="U3" i="122"/>
  <c r="V3" i="122"/>
  <c r="F3" i="124"/>
  <c r="E3" i="124"/>
  <c r="D3" i="124"/>
  <c r="C3" i="124"/>
  <c r="B3" i="124"/>
  <c r="A3" i="124"/>
  <c r="B4" i="123"/>
  <c r="C4" i="123"/>
  <c r="D4" i="123"/>
  <c r="E4" i="123"/>
  <c r="F4" i="123"/>
  <c r="G4" i="123"/>
  <c r="H4" i="123"/>
  <c r="I4" i="123"/>
  <c r="J4" i="123"/>
  <c r="K4" i="123"/>
  <c r="L4" i="123"/>
  <c r="M4" i="123"/>
  <c r="B5" i="123"/>
  <c r="C5" i="123"/>
  <c r="D5" i="123"/>
  <c r="E5" i="123"/>
  <c r="F5" i="123"/>
  <c r="G5" i="123"/>
  <c r="H5" i="123"/>
  <c r="I5" i="123"/>
  <c r="J5" i="123"/>
  <c r="K5" i="123"/>
  <c r="L5" i="123"/>
  <c r="M5" i="123"/>
  <c r="B6" i="123"/>
  <c r="C6" i="123"/>
  <c r="D6" i="123"/>
  <c r="E6" i="123"/>
  <c r="F6" i="123"/>
  <c r="G6" i="123"/>
  <c r="H6" i="123"/>
  <c r="I6" i="123"/>
  <c r="J6" i="123"/>
  <c r="K6" i="123"/>
  <c r="L6" i="123"/>
  <c r="M6" i="123"/>
  <c r="B7" i="123"/>
  <c r="C7" i="123"/>
  <c r="D7" i="123"/>
  <c r="E7" i="123"/>
  <c r="F7" i="123"/>
  <c r="G7" i="123"/>
  <c r="H7" i="123"/>
  <c r="I7" i="123"/>
  <c r="J7" i="123"/>
  <c r="K7" i="123"/>
  <c r="L7" i="123"/>
  <c r="M7" i="123"/>
  <c r="B8" i="123"/>
  <c r="C8" i="123"/>
  <c r="D8" i="123"/>
  <c r="E8" i="123"/>
  <c r="F8" i="123"/>
  <c r="G8" i="123"/>
  <c r="H8" i="123"/>
  <c r="I8" i="123"/>
  <c r="J8" i="123"/>
  <c r="K8" i="123"/>
  <c r="L8" i="123"/>
  <c r="M8" i="123"/>
  <c r="B9" i="123"/>
  <c r="C9" i="123"/>
  <c r="D9" i="123"/>
  <c r="E9" i="123"/>
  <c r="F9" i="123"/>
  <c r="G9" i="123"/>
  <c r="H9" i="123"/>
  <c r="I9" i="123"/>
  <c r="J9" i="123"/>
  <c r="K9" i="123"/>
  <c r="L9" i="123"/>
  <c r="M9" i="123"/>
  <c r="B10" i="123"/>
  <c r="C10" i="123"/>
  <c r="D10" i="123"/>
  <c r="E10" i="123"/>
  <c r="F10" i="123"/>
  <c r="G10" i="123"/>
  <c r="H10" i="123"/>
  <c r="I10" i="123"/>
  <c r="J10" i="123"/>
  <c r="K10" i="123"/>
  <c r="L10" i="123"/>
  <c r="M10" i="123"/>
  <c r="B11" i="123"/>
  <c r="C11" i="123"/>
  <c r="D11" i="123"/>
  <c r="E11" i="123"/>
  <c r="F11" i="123"/>
  <c r="G11" i="123"/>
  <c r="H11" i="123"/>
  <c r="I11" i="123"/>
  <c r="J11" i="123"/>
  <c r="K11" i="123"/>
  <c r="L11" i="123"/>
  <c r="M11" i="123"/>
  <c r="B12" i="123"/>
  <c r="C12" i="123"/>
  <c r="D12" i="123"/>
  <c r="E12" i="123"/>
  <c r="F12" i="123"/>
  <c r="G12" i="123"/>
  <c r="H12" i="123"/>
  <c r="I12" i="123"/>
  <c r="J12" i="123"/>
  <c r="K12" i="123"/>
  <c r="L12" i="123"/>
  <c r="M12" i="123"/>
  <c r="B13" i="123"/>
  <c r="C13" i="123"/>
  <c r="D13" i="123"/>
  <c r="E13" i="123"/>
  <c r="F13" i="123"/>
  <c r="G13" i="123"/>
  <c r="H13" i="123"/>
  <c r="I13" i="123"/>
  <c r="J13" i="123"/>
  <c r="K13" i="123"/>
  <c r="L13" i="123"/>
  <c r="M13" i="123"/>
  <c r="B14" i="123"/>
  <c r="C14" i="123"/>
  <c r="D14" i="123"/>
  <c r="E14" i="123"/>
  <c r="F14" i="123"/>
  <c r="G14" i="123"/>
  <c r="H14" i="123"/>
  <c r="I14" i="123"/>
  <c r="J14" i="123"/>
  <c r="K14" i="123"/>
  <c r="L14" i="123"/>
  <c r="M14" i="123"/>
  <c r="B15" i="123"/>
  <c r="C15" i="123"/>
  <c r="D15" i="123"/>
  <c r="E15" i="123"/>
  <c r="F15" i="123"/>
  <c r="G15" i="123"/>
  <c r="H15" i="123"/>
  <c r="I15" i="123"/>
  <c r="J15" i="123"/>
  <c r="K15" i="123"/>
  <c r="L15" i="123"/>
  <c r="M15" i="123"/>
  <c r="B16" i="123"/>
  <c r="C16" i="123"/>
  <c r="D16" i="123"/>
  <c r="E16" i="123"/>
  <c r="F16" i="123"/>
  <c r="G16" i="123"/>
  <c r="H16" i="123"/>
  <c r="I16" i="123"/>
  <c r="J16" i="123"/>
  <c r="K16" i="123"/>
  <c r="L16" i="123"/>
  <c r="M16" i="123"/>
  <c r="B17" i="123"/>
  <c r="C17" i="123"/>
  <c r="D17" i="123"/>
  <c r="E17" i="123"/>
  <c r="F17" i="123"/>
  <c r="G17" i="123"/>
  <c r="H17" i="123"/>
  <c r="I17" i="123"/>
  <c r="J17" i="123"/>
  <c r="K17" i="123"/>
  <c r="L17" i="123"/>
  <c r="M17" i="123"/>
  <c r="B18" i="123"/>
  <c r="C18" i="123"/>
  <c r="D18" i="123"/>
  <c r="E18" i="123"/>
  <c r="F18" i="123"/>
  <c r="G18" i="123"/>
  <c r="H18" i="123"/>
  <c r="I18" i="123"/>
  <c r="J18" i="123"/>
  <c r="K18" i="123"/>
  <c r="L18" i="123"/>
  <c r="M18" i="123"/>
  <c r="B19" i="123"/>
  <c r="C19" i="123"/>
  <c r="D19" i="123"/>
  <c r="E19" i="123"/>
  <c r="F19" i="123"/>
  <c r="G19" i="123"/>
  <c r="H19" i="123"/>
  <c r="I19" i="123"/>
  <c r="J19" i="123"/>
  <c r="K19" i="123"/>
  <c r="L19" i="123"/>
  <c r="M19" i="123"/>
  <c r="B20" i="123"/>
  <c r="C20" i="123"/>
  <c r="D20" i="123"/>
  <c r="E20" i="123"/>
  <c r="F20" i="123"/>
  <c r="G20" i="123"/>
  <c r="H20" i="123"/>
  <c r="I20" i="123"/>
  <c r="J20" i="123"/>
  <c r="K20" i="123"/>
  <c r="L20" i="123"/>
  <c r="M20" i="123"/>
  <c r="B21" i="123"/>
  <c r="C21" i="123"/>
  <c r="D21" i="123"/>
  <c r="E21" i="123"/>
  <c r="F21" i="123"/>
  <c r="G21" i="123"/>
  <c r="H21" i="123"/>
  <c r="I21" i="123"/>
  <c r="J21" i="123"/>
  <c r="K21" i="123"/>
  <c r="L21" i="123"/>
  <c r="M21" i="123"/>
  <c r="B22" i="123"/>
  <c r="C22" i="123"/>
  <c r="D22" i="123"/>
  <c r="E22" i="123"/>
  <c r="F22" i="123"/>
  <c r="G22" i="123"/>
  <c r="H22" i="123"/>
  <c r="I22" i="123"/>
  <c r="J22" i="123"/>
  <c r="K22" i="123"/>
  <c r="L22" i="123"/>
  <c r="M22" i="123"/>
  <c r="B23" i="123"/>
  <c r="C23" i="123"/>
  <c r="D23" i="123"/>
  <c r="E23" i="123"/>
  <c r="F23" i="123"/>
  <c r="G23" i="123"/>
  <c r="H23" i="123"/>
  <c r="I23" i="123"/>
  <c r="J23" i="123"/>
  <c r="K23" i="123"/>
  <c r="L23" i="123"/>
  <c r="M23" i="123"/>
  <c r="B24" i="123"/>
  <c r="C24" i="123"/>
  <c r="D24" i="123"/>
  <c r="E24" i="123"/>
  <c r="F24" i="123"/>
  <c r="G24" i="123"/>
  <c r="H24" i="123"/>
  <c r="I24" i="123"/>
  <c r="J24" i="123"/>
  <c r="K24" i="123"/>
  <c r="L24" i="123"/>
  <c r="M24" i="123"/>
  <c r="B25" i="123"/>
  <c r="C25" i="123"/>
  <c r="D25" i="123"/>
  <c r="E25" i="123"/>
  <c r="F25" i="123"/>
  <c r="G25" i="123"/>
  <c r="H25" i="123"/>
  <c r="I25" i="123"/>
  <c r="J25" i="123"/>
  <c r="K25" i="123"/>
  <c r="L25" i="123"/>
  <c r="M25" i="123"/>
  <c r="B26" i="123"/>
  <c r="C26" i="123"/>
  <c r="D26" i="123"/>
  <c r="E26" i="123"/>
  <c r="F26" i="123"/>
  <c r="G26" i="123"/>
  <c r="H26" i="123"/>
  <c r="I26" i="123"/>
  <c r="J26" i="123"/>
  <c r="K26" i="123"/>
  <c r="L26" i="123"/>
  <c r="M26" i="123"/>
  <c r="B27" i="123"/>
  <c r="C27" i="123"/>
  <c r="D27" i="123"/>
  <c r="E27" i="123"/>
  <c r="F27" i="123"/>
  <c r="G27" i="123"/>
  <c r="H27" i="123"/>
  <c r="I27" i="123"/>
  <c r="J27" i="123"/>
  <c r="K27" i="123"/>
  <c r="L27" i="123"/>
  <c r="M27" i="123"/>
  <c r="B28" i="123"/>
  <c r="C28" i="123"/>
  <c r="D28" i="123"/>
  <c r="E28" i="123"/>
  <c r="F28" i="123"/>
  <c r="G28" i="123"/>
  <c r="H28" i="123"/>
  <c r="I28" i="123"/>
  <c r="J28" i="123"/>
  <c r="K28" i="123"/>
  <c r="L28" i="123"/>
  <c r="M28" i="123"/>
  <c r="B29" i="123"/>
  <c r="C29" i="123"/>
  <c r="D29" i="123"/>
  <c r="E29" i="123"/>
  <c r="F29" i="123"/>
  <c r="G29" i="123"/>
  <c r="H29" i="123"/>
  <c r="I29" i="123"/>
  <c r="J29" i="123"/>
  <c r="K29" i="123"/>
  <c r="L29" i="123"/>
  <c r="M29" i="123"/>
  <c r="B30" i="123"/>
  <c r="C30" i="123"/>
  <c r="D30" i="123"/>
  <c r="E30" i="123"/>
  <c r="F30" i="123"/>
  <c r="G30" i="123"/>
  <c r="H30" i="123"/>
  <c r="I30" i="123"/>
  <c r="J30" i="123"/>
  <c r="K30" i="123"/>
  <c r="L30" i="123"/>
  <c r="M30" i="123"/>
  <c r="B31" i="123"/>
  <c r="C31" i="123"/>
  <c r="D31" i="123"/>
  <c r="E31" i="123"/>
  <c r="F31" i="123"/>
  <c r="G31" i="123"/>
  <c r="H31" i="123"/>
  <c r="I31" i="123"/>
  <c r="J31" i="123"/>
  <c r="K31" i="123"/>
  <c r="L31" i="123"/>
  <c r="M31" i="123"/>
  <c r="B32" i="123"/>
  <c r="C32" i="123"/>
  <c r="D32" i="123"/>
  <c r="E32" i="123"/>
  <c r="F32" i="123"/>
  <c r="G32" i="123"/>
  <c r="H32" i="123"/>
  <c r="I32" i="123"/>
  <c r="J32" i="123"/>
  <c r="K32" i="123"/>
  <c r="L32" i="123"/>
  <c r="M32" i="123"/>
  <c r="B33" i="123"/>
  <c r="C33" i="123"/>
  <c r="D33" i="123"/>
  <c r="E33" i="123"/>
  <c r="F33" i="123"/>
  <c r="G33" i="123"/>
  <c r="H33" i="123"/>
  <c r="I33" i="123"/>
  <c r="J33" i="123"/>
  <c r="K33" i="123"/>
  <c r="L33" i="123"/>
  <c r="M33" i="123"/>
  <c r="B34" i="123"/>
  <c r="C34" i="123"/>
  <c r="D34" i="123"/>
  <c r="E34" i="123"/>
  <c r="F34" i="123"/>
  <c r="G34" i="123"/>
  <c r="H34" i="123"/>
  <c r="I34" i="123"/>
  <c r="J34" i="123"/>
  <c r="K34" i="123"/>
  <c r="L34" i="123"/>
  <c r="M34" i="123"/>
  <c r="B35" i="123"/>
  <c r="C35" i="123"/>
  <c r="D35" i="123"/>
  <c r="E35" i="123"/>
  <c r="F35" i="123"/>
  <c r="G35" i="123"/>
  <c r="H35" i="123"/>
  <c r="I35" i="123"/>
  <c r="J35" i="123"/>
  <c r="K35" i="123"/>
  <c r="L35" i="123"/>
  <c r="M35" i="123"/>
  <c r="B36" i="123"/>
  <c r="C36" i="123"/>
  <c r="D36" i="123"/>
  <c r="E36" i="123"/>
  <c r="F36" i="123"/>
  <c r="G36" i="123"/>
  <c r="H36" i="123"/>
  <c r="I36" i="123"/>
  <c r="J36" i="123"/>
  <c r="K36" i="123"/>
  <c r="L36" i="123"/>
  <c r="M36" i="123"/>
  <c r="B37" i="123"/>
  <c r="C37" i="123"/>
  <c r="D37" i="123"/>
  <c r="E37" i="123"/>
  <c r="F37" i="123"/>
  <c r="G37" i="123"/>
  <c r="H37" i="123"/>
  <c r="I37" i="123"/>
  <c r="J37" i="123"/>
  <c r="K37" i="123"/>
  <c r="L37" i="123"/>
  <c r="M37" i="123"/>
  <c r="B38" i="123"/>
  <c r="C38" i="123"/>
  <c r="D38" i="123"/>
  <c r="E38" i="123"/>
  <c r="F38" i="123"/>
  <c r="G38" i="123"/>
  <c r="H38" i="123"/>
  <c r="I38" i="123"/>
  <c r="J38" i="123"/>
  <c r="K38" i="123"/>
  <c r="L38" i="123"/>
  <c r="M38" i="123"/>
  <c r="B39" i="123"/>
  <c r="C39" i="123"/>
  <c r="D39" i="123"/>
  <c r="E39" i="123"/>
  <c r="F39" i="123"/>
  <c r="G39" i="123"/>
  <c r="H39" i="123"/>
  <c r="I39" i="123"/>
  <c r="J39" i="123"/>
  <c r="K39" i="123"/>
  <c r="L39" i="123"/>
  <c r="M39" i="123"/>
  <c r="B40" i="123"/>
  <c r="C40" i="123"/>
  <c r="D40" i="123"/>
  <c r="E40" i="123"/>
  <c r="F40" i="123"/>
  <c r="G40" i="123"/>
  <c r="H40" i="123"/>
  <c r="I40" i="123"/>
  <c r="J40" i="123"/>
  <c r="K40" i="123"/>
  <c r="L40" i="123"/>
  <c r="M40" i="123"/>
  <c r="B41" i="123"/>
  <c r="C41" i="123"/>
  <c r="D41" i="123"/>
  <c r="E41" i="123"/>
  <c r="F41" i="123"/>
  <c r="G41" i="123"/>
  <c r="H41" i="123"/>
  <c r="I41" i="123"/>
  <c r="J41" i="123"/>
  <c r="K41" i="123"/>
  <c r="L41" i="123"/>
  <c r="M41" i="123"/>
  <c r="B42" i="123"/>
  <c r="C42" i="123"/>
  <c r="D42" i="123"/>
  <c r="E42" i="123"/>
  <c r="F42" i="123"/>
  <c r="G42" i="123"/>
  <c r="H42" i="123"/>
  <c r="I42" i="123"/>
  <c r="J42" i="123"/>
  <c r="K42" i="123"/>
  <c r="L42" i="123"/>
  <c r="M42" i="123"/>
  <c r="B43" i="123"/>
  <c r="C43" i="123"/>
  <c r="D43" i="123"/>
  <c r="E43" i="123"/>
  <c r="F43" i="123"/>
  <c r="G43" i="123"/>
  <c r="H43" i="123"/>
  <c r="I43" i="123"/>
  <c r="J43" i="123"/>
  <c r="K43" i="123"/>
  <c r="L43" i="123"/>
  <c r="M43" i="123"/>
  <c r="M3" i="123"/>
  <c r="F3" i="123"/>
  <c r="G3" i="123"/>
  <c r="H3" i="123"/>
  <c r="I3" i="123"/>
  <c r="J3" i="123"/>
  <c r="K3" i="123"/>
  <c r="L3" i="123"/>
  <c r="E3" i="123"/>
  <c r="D3" i="123"/>
  <c r="C3" i="123"/>
  <c r="B3" i="123"/>
  <c r="E3" i="122"/>
  <c r="E16" i="122"/>
  <c r="C3" i="122"/>
  <c r="F3" i="122"/>
  <c r="C4" i="122"/>
  <c r="C5" i="122"/>
  <c r="C6" i="122"/>
  <c r="C7" i="122"/>
  <c r="C8" i="122"/>
  <c r="C9" i="122"/>
  <c r="C10" i="122"/>
  <c r="C11" i="122"/>
  <c r="C12" i="122"/>
  <c r="C13" i="122"/>
  <c r="C14" i="122"/>
  <c r="C15" i="122"/>
  <c r="C16" i="122"/>
  <c r="C17" i="122"/>
  <c r="C18" i="122"/>
  <c r="C19" i="122"/>
  <c r="C20" i="122"/>
  <c r="C21" i="122"/>
  <c r="C22" i="122"/>
  <c r="C23" i="122"/>
  <c r="C24" i="122"/>
  <c r="C25" i="122"/>
  <c r="C26" i="122"/>
  <c r="C27" i="122"/>
  <c r="C28" i="122"/>
  <c r="C29" i="122"/>
  <c r="C30" i="122"/>
  <c r="C31" i="122"/>
  <c r="C32" i="122"/>
  <c r="C33" i="122"/>
  <c r="C34" i="122"/>
  <c r="C35" i="122"/>
  <c r="C36" i="122"/>
  <c r="C37" i="122"/>
  <c r="C38" i="122"/>
  <c r="C39" i="122"/>
  <c r="C40" i="122"/>
  <c r="C41" i="122"/>
  <c r="C42" i="122"/>
  <c r="C43" i="122"/>
  <c r="C44" i="122"/>
  <c r="C45" i="122"/>
  <c r="C46" i="122"/>
  <c r="C47" i="122"/>
  <c r="C48" i="122"/>
  <c r="C49" i="122"/>
  <c r="C50" i="122"/>
  <c r="C51" i="122"/>
  <c r="C52" i="122"/>
  <c r="C53" i="122"/>
  <c r="C54" i="122"/>
  <c r="C55" i="122"/>
  <c r="C56" i="122"/>
  <c r="C57" i="122"/>
  <c r="C58" i="122"/>
  <c r="C59" i="122"/>
  <c r="C60" i="122"/>
  <c r="C61" i="122"/>
  <c r="C62" i="122"/>
  <c r="C63" i="122"/>
  <c r="C64" i="122"/>
  <c r="C65" i="122"/>
  <c r="C66" i="122"/>
  <c r="C67" i="122"/>
  <c r="C68" i="122"/>
  <c r="C69" i="122"/>
  <c r="C70" i="122"/>
  <c r="C71" i="122"/>
  <c r="C72" i="122"/>
  <c r="C73" i="122"/>
  <c r="C74" i="122"/>
  <c r="C75" i="122"/>
  <c r="C76" i="122"/>
  <c r="E4" i="122"/>
  <c r="E5" i="122"/>
  <c r="E6" i="122"/>
  <c r="E7" i="122"/>
  <c r="E8" i="122"/>
  <c r="E9" i="122"/>
  <c r="E10" i="122"/>
  <c r="E11" i="122"/>
  <c r="E12" i="122"/>
  <c r="E13" i="122"/>
  <c r="E14" i="122"/>
  <c r="E15" i="122"/>
  <c r="E17" i="122"/>
  <c r="E18" i="122"/>
  <c r="E19" i="122"/>
  <c r="E20" i="122"/>
  <c r="E21" i="122"/>
  <c r="E22" i="122"/>
  <c r="E23" i="122"/>
  <c r="E24" i="122"/>
  <c r="E25" i="122"/>
  <c r="E26" i="122"/>
  <c r="E27" i="122"/>
  <c r="E28" i="122"/>
  <c r="E29" i="122"/>
  <c r="E30" i="122"/>
  <c r="E31" i="122"/>
  <c r="E32" i="122"/>
  <c r="E33" i="122"/>
  <c r="E34" i="122"/>
  <c r="E35" i="122"/>
  <c r="E36" i="122"/>
  <c r="E37" i="122"/>
  <c r="E38" i="122"/>
  <c r="E39" i="122"/>
  <c r="E40" i="122"/>
  <c r="E41" i="122"/>
  <c r="E42" i="122"/>
  <c r="E43" i="122"/>
  <c r="E44" i="122"/>
  <c r="E45" i="122"/>
  <c r="E46" i="122"/>
  <c r="E47" i="122"/>
  <c r="E48" i="122"/>
  <c r="E49" i="122"/>
  <c r="E50" i="122"/>
  <c r="E51" i="122"/>
  <c r="E52" i="122"/>
  <c r="E53" i="122"/>
  <c r="E54" i="122"/>
  <c r="E55" i="122"/>
  <c r="E56" i="122"/>
  <c r="E57" i="122"/>
  <c r="E58" i="122"/>
  <c r="E59" i="122"/>
  <c r="E60" i="122"/>
  <c r="E61" i="122"/>
  <c r="E62" i="122"/>
  <c r="E63" i="122"/>
  <c r="E64" i="122"/>
  <c r="E65" i="122"/>
  <c r="E66" i="122"/>
  <c r="E67" i="122"/>
  <c r="E68" i="122"/>
  <c r="E69" i="122"/>
  <c r="E70" i="122"/>
  <c r="E71" i="122"/>
  <c r="E72" i="122"/>
  <c r="E73" i="122"/>
  <c r="E74" i="122"/>
  <c r="E75" i="122"/>
  <c r="E76" i="122"/>
  <c r="B76" i="122"/>
  <c r="A76" i="122"/>
  <c r="B75" i="122"/>
  <c r="A75" i="122"/>
  <c r="B74" i="122"/>
  <c r="A74" i="122"/>
  <c r="B73" i="122"/>
  <c r="A73" i="122"/>
  <c r="B72" i="122"/>
  <c r="A72" i="122"/>
  <c r="B71" i="122"/>
  <c r="A71" i="122"/>
  <c r="B70" i="122"/>
  <c r="A70" i="122"/>
  <c r="B69" i="122"/>
  <c r="A69" i="122"/>
  <c r="B68" i="122"/>
  <c r="A68" i="122"/>
  <c r="B67" i="122"/>
  <c r="A67" i="122"/>
  <c r="B66" i="122"/>
  <c r="A66" i="122"/>
  <c r="B65" i="122"/>
  <c r="A65" i="122"/>
  <c r="B64" i="122"/>
  <c r="A64" i="122"/>
  <c r="B63" i="122"/>
  <c r="A63" i="122"/>
  <c r="B62" i="122"/>
  <c r="A62" i="122"/>
  <c r="B61" i="122"/>
  <c r="A61" i="122"/>
  <c r="B60" i="122"/>
  <c r="A60" i="122"/>
  <c r="B59" i="122"/>
  <c r="A59" i="122"/>
  <c r="B58" i="122"/>
  <c r="A58" i="122"/>
  <c r="B57" i="122"/>
  <c r="A57" i="122"/>
  <c r="B56" i="122"/>
  <c r="A56" i="122"/>
  <c r="B55" i="122"/>
  <c r="A55" i="122"/>
  <c r="B54" i="122"/>
  <c r="A54" i="122"/>
  <c r="B53" i="122"/>
  <c r="A53" i="122"/>
  <c r="B52" i="122"/>
  <c r="A52" i="122"/>
  <c r="B51" i="122"/>
  <c r="A51" i="122"/>
  <c r="B50" i="122"/>
  <c r="A50" i="122"/>
  <c r="B49" i="122"/>
  <c r="A49" i="122"/>
  <c r="B48" i="122"/>
  <c r="A48" i="122"/>
  <c r="B4" i="122"/>
  <c r="B5" i="122"/>
  <c r="B6" i="122"/>
  <c r="B7" i="122"/>
  <c r="B8" i="122"/>
  <c r="B9" i="122"/>
  <c r="B10" i="122"/>
  <c r="B11" i="122"/>
  <c r="B12" i="122"/>
  <c r="B13" i="122"/>
  <c r="B14" i="122"/>
  <c r="B15" i="122"/>
  <c r="B16" i="122"/>
  <c r="B17" i="122"/>
  <c r="B18" i="122"/>
  <c r="B19" i="122"/>
  <c r="B20" i="122"/>
  <c r="B21" i="122"/>
  <c r="B22" i="122"/>
  <c r="B23" i="122"/>
  <c r="B24" i="122"/>
  <c r="B25" i="122"/>
  <c r="B26" i="122"/>
  <c r="B27" i="122"/>
  <c r="B28" i="122"/>
  <c r="B29" i="122"/>
  <c r="B30" i="122"/>
  <c r="B31" i="122"/>
  <c r="B32" i="122"/>
  <c r="B33" i="122"/>
  <c r="B34" i="122"/>
  <c r="B35" i="122"/>
  <c r="B36" i="122"/>
  <c r="B37" i="122"/>
  <c r="B38" i="122"/>
  <c r="B39" i="122"/>
  <c r="B40" i="122"/>
  <c r="B41" i="122"/>
  <c r="B42" i="122"/>
  <c r="B43" i="122"/>
  <c r="B44" i="122"/>
  <c r="B45" i="122"/>
  <c r="B46" i="122"/>
  <c r="B47" i="122"/>
  <c r="B3" i="122"/>
  <c r="A4" i="122"/>
  <c r="A5" i="122"/>
  <c r="A6" i="122"/>
  <c r="A7" i="122"/>
  <c r="A8" i="122"/>
  <c r="A9" i="122"/>
  <c r="A10" i="122"/>
  <c r="A11" i="122"/>
  <c r="A12" i="122"/>
  <c r="A13" i="122"/>
  <c r="A14" i="122"/>
  <c r="A15" i="122"/>
  <c r="A16" i="122"/>
  <c r="A17" i="122"/>
  <c r="A18" i="122"/>
  <c r="A19" i="122"/>
  <c r="A20" i="122"/>
  <c r="A21" i="122"/>
  <c r="A22" i="122"/>
  <c r="A23" i="122"/>
  <c r="A24" i="122"/>
  <c r="A25" i="122"/>
  <c r="A26" i="122"/>
  <c r="A27" i="122"/>
  <c r="A28" i="122"/>
  <c r="A29" i="122"/>
  <c r="A30" i="122"/>
  <c r="A31" i="122"/>
  <c r="A32" i="122"/>
  <c r="A33" i="122"/>
  <c r="A34" i="122"/>
  <c r="A35" i="122"/>
  <c r="A36" i="122"/>
  <c r="A37" i="122"/>
  <c r="A38" i="122"/>
  <c r="A39" i="122"/>
  <c r="A40" i="122"/>
  <c r="A41" i="122"/>
  <c r="A42" i="122"/>
  <c r="A43" i="122"/>
  <c r="A44" i="122"/>
  <c r="A45" i="122"/>
  <c r="A46" i="122"/>
  <c r="A47" i="122"/>
  <c r="A3" i="122"/>
  <c r="N27" i="109"/>
  <c r="T27" i="109"/>
  <c r="D146" i="109"/>
  <c r="D145" i="109"/>
  <c r="D144" i="109"/>
  <c r="D143" i="109"/>
  <c r="D142" i="109"/>
  <c r="D137" i="109"/>
  <c r="D136" i="109"/>
  <c r="D135" i="109"/>
  <c r="D134" i="109"/>
  <c r="E146" i="109"/>
  <c r="E145" i="109"/>
  <c r="E144" i="109"/>
  <c r="E143" i="109"/>
  <c r="E142" i="109"/>
  <c r="E137" i="109"/>
  <c r="E136" i="109"/>
  <c r="E135" i="109"/>
  <c r="E134" i="109"/>
  <c r="E133" i="109"/>
  <c r="C146" i="109"/>
  <c r="C145" i="109"/>
  <c r="C144" i="109"/>
  <c r="C143" i="109"/>
  <c r="C142" i="109"/>
  <c r="D138" i="109"/>
  <c r="E138" i="109"/>
  <c r="C134" i="109"/>
  <c r="C135" i="109"/>
  <c r="C136" i="109"/>
  <c r="C137" i="109"/>
  <c r="C133" i="109"/>
  <c r="E147" i="109"/>
  <c r="C31" i="109"/>
  <c r="U31" i="109"/>
  <c r="J137" i="109"/>
  <c r="J136" i="109"/>
  <c r="J135" i="109"/>
  <c r="J134" i="109"/>
  <c r="J133" i="109"/>
  <c r="W22" i="124" l="1"/>
  <c r="W21" i="124"/>
  <c r="W20" i="124"/>
  <c r="W19" i="124"/>
  <c r="W18" i="124"/>
  <c r="W17" i="124"/>
  <c r="W16" i="124"/>
  <c r="W15" i="124"/>
  <c r="W14" i="124"/>
  <c r="W13" i="124"/>
  <c r="W12" i="124"/>
  <c r="W11" i="124"/>
  <c r="W10" i="124"/>
  <c r="W9" i="124"/>
  <c r="W8" i="124"/>
  <c r="W7" i="124"/>
  <c r="W6" i="124"/>
  <c r="W5" i="124"/>
  <c r="W4" i="124"/>
  <c r="W3" i="122"/>
  <c r="W76" i="122"/>
  <c r="W75" i="122"/>
  <c r="W74" i="122"/>
  <c r="W73" i="122"/>
  <c r="W72" i="122"/>
  <c r="W71" i="122"/>
  <c r="W70" i="122"/>
  <c r="W69" i="122"/>
  <c r="W68" i="122"/>
  <c r="W67" i="122"/>
  <c r="W66" i="122"/>
  <c r="W65" i="122"/>
  <c r="W64" i="122"/>
  <c r="W63" i="122"/>
  <c r="W62" i="122"/>
  <c r="W61" i="122"/>
  <c r="W60" i="122"/>
  <c r="W59" i="122"/>
  <c r="W58" i="122"/>
  <c r="W57" i="122"/>
  <c r="W56" i="122"/>
  <c r="W55" i="122"/>
  <c r="W54" i="122"/>
  <c r="W53" i="122"/>
  <c r="W52" i="122"/>
  <c r="W51" i="122"/>
  <c r="W50" i="122"/>
  <c r="W49" i="122"/>
  <c r="W48" i="122"/>
  <c r="W47" i="122"/>
  <c r="W46" i="122"/>
  <c r="W45" i="122"/>
  <c r="W44" i="122"/>
  <c r="W43" i="122"/>
  <c r="W42" i="122"/>
  <c r="W41" i="122"/>
  <c r="W40" i="122"/>
  <c r="W39" i="122"/>
  <c r="W38" i="122"/>
  <c r="W37" i="122"/>
  <c r="W36" i="122"/>
  <c r="W35" i="122"/>
  <c r="W34" i="122"/>
  <c r="W33" i="122"/>
  <c r="W32" i="122"/>
  <c r="W31" i="122"/>
  <c r="W30" i="122"/>
  <c r="W29" i="122"/>
  <c r="W28" i="122"/>
  <c r="W27" i="122"/>
  <c r="W26" i="122"/>
  <c r="W25" i="122"/>
  <c r="W24" i="122"/>
  <c r="W23" i="122"/>
  <c r="W22" i="122"/>
  <c r="W21" i="122"/>
  <c r="W20" i="122"/>
  <c r="W19" i="122"/>
  <c r="W18" i="122"/>
  <c r="W17" i="122"/>
  <c r="W16" i="122"/>
  <c r="W15" i="122"/>
  <c r="W14" i="122"/>
  <c r="W13" i="122"/>
  <c r="W12" i="122"/>
  <c r="W11" i="122"/>
  <c r="W10" i="122"/>
  <c r="W9" i="122"/>
  <c r="W8" i="122"/>
  <c r="W7" i="122"/>
  <c r="W6" i="122"/>
  <c r="W5" i="122"/>
  <c r="W4" i="122"/>
  <c r="J146" i="109"/>
  <c r="J145" i="109"/>
  <c r="J144" i="109"/>
  <c r="J143" i="109"/>
  <c r="J142" i="109"/>
  <c r="D147" i="109"/>
  <c r="U127" i="109" l="1"/>
  <c r="U126" i="109"/>
  <c r="U125" i="109"/>
  <c r="U124" i="109"/>
  <c r="U123" i="109"/>
  <c r="T127" i="109" l="1"/>
  <c r="S127" i="109"/>
  <c r="N127" i="109"/>
  <c r="T126" i="109"/>
  <c r="S126" i="109"/>
  <c r="N126" i="109"/>
  <c r="T125" i="109"/>
  <c r="S125" i="109"/>
  <c r="N125" i="109"/>
  <c r="T124" i="109"/>
  <c r="S124" i="109"/>
  <c r="N124" i="109"/>
  <c r="T123" i="109"/>
  <c r="S123" i="109"/>
  <c r="N123" i="109"/>
  <c r="U28" i="109"/>
  <c r="U29" i="109"/>
  <c r="U30" i="109"/>
  <c r="U32" i="109"/>
  <c r="U33" i="109"/>
  <c r="U34" i="109"/>
  <c r="U35" i="109"/>
  <c r="U36" i="109"/>
  <c r="U37" i="109"/>
  <c r="U38" i="109"/>
  <c r="U39" i="109"/>
  <c r="U40" i="109"/>
  <c r="U41" i="109"/>
  <c r="U42" i="109"/>
  <c r="U43" i="109"/>
  <c r="U44" i="109"/>
  <c r="U45" i="109"/>
  <c r="U46" i="109"/>
  <c r="U47" i="109"/>
  <c r="U48" i="109"/>
  <c r="U49" i="109"/>
  <c r="U50" i="109"/>
  <c r="U51" i="109"/>
  <c r="U52" i="109"/>
  <c r="U53" i="109"/>
  <c r="U54" i="109"/>
  <c r="U55" i="109"/>
  <c r="U56" i="109"/>
  <c r="U57" i="109"/>
  <c r="U58" i="109"/>
  <c r="U59" i="109"/>
  <c r="U60" i="109"/>
  <c r="U61" i="109"/>
  <c r="U62" i="109"/>
  <c r="U63" i="109"/>
  <c r="U64" i="109"/>
  <c r="U65" i="109"/>
  <c r="U66" i="109"/>
  <c r="U67" i="109"/>
  <c r="U68" i="109"/>
  <c r="U69" i="109"/>
  <c r="U70" i="109"/>
  <c r="U71" i="109"/>
  <c r="U72" i="109"/>
  <c r="U73" i="109"/>
  <c r="U74" i="109"/>
  <c r="U75" i="109"/>
  <c r="U76" i="109"/>
  <c r="U27" i="109"/>
  <c r="U99" i="109"/>
  <c r="U104" i="109"/>
  <c r="U105" i="109"/>
  <c r="U106" i="109"/>
  <c r="U107" i="109"/>
  <c r="U108" i="109"/>
  <c r="U109" i="109"/>
  <c r="U110" i="109"/>
  <c r="U111" i="109"/>
  <c r="U112" i="109"/>
  <c r="U113" i="109"/>
  <c r="U114" i="109"/>
  <c r="U115" i="109"/>
  <c r="U116" i="109"/>
  <c r="U117" i="109"/>
  <c r="U118" i="109"/>
  <c r="U119" i="109"/>
  <c r="U103" i="109"/>
  <c r="U81" i="109"/>
  <c r="U82" i="109"/>
  <c r="U83" i="109"/>
  <c r="U84" i="109"/>
  <c r="U85" i="109"/>
  <c r="U86" i="109"/>
  <c r="U87" i="109"/>
  <c r="U88" i="109"/>
  <c r="U89" i="109"/>
  <c r="U90" i="109"/>
  <c r="U91" i="109"/>
  <c r="U92" i="109"/>
  <c r="U93" i="109"/>
  <c r="U94" i="109"/>
  <c r="U95" i="109"/>
  <c r="U96" i="109"/>
  <c r="U97" i="109"/>
  <c r="U98" i="109"/>
  <c r="U80" i="109"/>
  <c r="C27" i="109"/>
  <c r="C28" i="109"/>
  <c r="C29" i="109"/>
  <c r="C30" i="109"/>
  <c r="C32" i="109"/>
  <c r="C33" i="109"/>
  <c r="C34" i="109"/>
  <c r="C35" i="109"/>
  <c r="C36" i="109"/>
  <c r="C37" i="109"/>
  <c r="C38" i="109"/>
  <c r="C39" i="109"/>
  <c r="C40" i="109"/>
  <c r="C41" i="109"/>
  <c r="C42" i="109"/>
  <c r="C43" i="109"/>
  <c r="C44" i="109"/>
  <c r="C45" i="109"/>
  <c r="C46" i="109"/>
  <c r="C47" i="109"/>
  <c r="C48" i="109"/>
  <c r="C49" i="109"/>
  <c r="C50" i="109"/>
  <c r="C51" i="109"/>
  <c r="C52" i="109"/>
  <c r="C53" i="109"/>
  <c r="C54" i="109"/>
  <c r="C55" i="109"/>
  <c r="C56" i="109"/>
  <c r="C57" i="109"/>
  <c r="C58" i="109"/>
  <c r="C59" i="109"/>
  <c r="C60" i="109"/>
  <c r="C61" i="109"/>
  <c r="C62" i="109"/>
  <c r="C63" i="109"/>
  <c r="C64" i="109"/>
  <c r="C65" i="109"/>
  <c r="C66" i="109"/>
  <c r="C67" i="109"/>
  <c r="C68" i="109"/>
  <c r="C69" i="109"/>
  <c r="C70" i="109"/>
  <c r="C71" i="109"/>
  <c r="C72" i="109"/>
  <c r="C73" i="109"/>
  <c r="C74" i="109"/>
  <c r="C75" i="109"/>
  <c r="C76" i="109"/>
  <c r="D13" i="109"/>
  <c r="N80" i="109"/>
  <c r="P3" i="124" s="1"/>
  <c r="N81" i="109"/>
  <c r="P4" i="124" s="1"/>
  <c r="N82" i="109"/>
  <c r="P5" i="124" s="1"/>
  <c r="N83" i="109"/>
  <c r="P6" i="124" s="1"/>
  <c r="N84" i="109"/>
  <c r="P7" i="124" s="1"/>
  <c r="N85" i="109"/>
  <c r="P8" i="124" s="1"/>
  <c r="D15" i="109"/>
  <c r="S104" i="109"/>
  <c r="U24" i="124" s="1"/>
  <c r="T104" i="109"/>
  <c r="V24" i="124" s="1"/>
  <c r="S105" i="109"/>
  <c r="U25" i="124" s="1"/>
  <c r="T105" i="109"/>
  <c r="V25" i="124" s="1"/>
  <c r="S106" i="109"/>
  <c r="U26" i="124" s="1"/>
  <c r="T106" i="109"/>
  <c r="V26" i="124" s="1"/>
  <c r="S107" i="109"/>
  <c r="U27" i="124" s="1"/>
  <c r="T107" i="109"/>
  <c r="V27" i="124" s="1"/>
  <c r="S108" i="109"/>
  <c r="U28" i="124" s="1"/>
  <c r="T108" i="109"/>
  <c r="V28" i="124" s="1"/>
  <c r="S109" i="109"/>
  <c r="U29" i="124" s="1"/>
  <c r="T109" i="109"/>
  <c r="V29" i="124" s="1"/>
  <c r="S110" i="109"/>
  <c r="U30" i="124" s="1"/>
  <c r="T110" i="109"/>
  <c r="V30" i="124" s="1"/>
  <c r="S111" i="109"/>
  <c r="U31" i="124" s="1"/>
  <c r="T111" i="109"/>
  <c r="V31" i="124" s="1"/>
  <c r="S112" i="109"/>
  <c r="U32" i="124" s="1"/>
  <c r="T112" i="109"/>
  <c r="V32" i="124" s="1"/>
  <c r="S113" i="109"/>
  <c r="U33" i="124" s="1"/>
  <c r="T113" i="109"/>
  <c r="V33" i="124" s="1"/>
  <c r="S114" i="109"/>
  <c r="U34" i="124" s="1"/>
  <c r="T114" i="109"/>
  <c r="V34" i="124" s="1"/>
  <c r="S115" i="109"/>
  <c r="U35" i="124" s="1"/>
  <c r="T115" i="109"/>
  <c r="V35" i="124" s="1"/>
  <c r="S116" i="109"/>
  <c r="U36" i="124" s="1"/>
  <c r="T116" i="109"/>
  <c r="V36" i="124" s="1"/>
  <c r="S117" i="109"/>
  <c r="U37" i="124" s="1"/>
  <c r="T117" i="109"/>
  <c r="V37" i="124" s="1"/>
  <c r="S118" i="109"/>
  <c r="U38" i="124" s="1"/>
  <c r="T118" i="109"/>
  <c r="V38" i="124" s="1"/>
  <c r="S119" i="109"/>
  <c r="U39" i="124" s="1"/>
  <c r="T119" i="109"/>
  <c r="V39" i="124" s="1"/>
  <c r="T103" i="109"/>
  <c r="V23" i="124" s="1"/>
  <c r="S103" i="109"/>
  <c r="U23" i="124" s="1"/>
  <c r="S81" i="109"/>
  <c r="U4" i="124" s="1"/>
  <c r="T81" i="109"/>
  <c r="V4" i="124" s="1"/>
  <c r="S82" i="109"/>
  <c r="U5" i="124" s="1"/>
  <c r="T82" i="109"/>
  <c r="V5" i="124" s="1"/>
  <c r="S83" i="109"/>
  <c r="U6" i="124" s="1"/>
  <c r="T83" i="109"/>
  <c r="V6" i="124" s="1"/>
  <c r="S84" i="109"/>
  <c r="U7" i="124" s="1"/>
  <c r="T84" i="109"/>
  <c r="V7" i="124" s="1"/>
  <c r="S85" i="109"/>
  <c r="U8" i="124" s="1"/>
  <c r="T85" i="109"/>
  <c r="V8" i="124" s="1"/>
  <c r="S86" i="109"/>
  <c r="U9" i="124" s="1"/>
  <c r="T86" i="109"/>
  <c r="V9" i="124" s="1"/>
  <c r="S87" i="109"/>
  <c r="U10" i="124" s="1"/>
  <c r="T87" i="109"/>
  <c r="V10" i="124" s="1"/>
  <c r="S88" i="109"/>
  <c r="U11" i="124" s="1"/>
  <c r="T88" i="109"/>
  <c r="V11" i="124" s="1"/>
  <c r="S89" i="109"/>
  <c r="U12" i="124" s="1"/>
  <c r="T89" i="109"/>
  <c r="V12" i="124" s="1"/>
  <c r="S90" i="109"/>
  <c r="U13" i="124" s="1"/>
  <c r="T90" i="109"/>
  <c r="V13" i="124" s="1"/>
  <c r="S91" i="109"/>
  <c r="U14" i="124" s="1"/>
  <c r="T91" i="109"/>
  <c r="V14" i="124" s="1"/>
  <c r="S92" i="109"/>
  <c r="U15" i="124" s="1"/>
  <c r="T92" i="109"/>
  <c r="V15" i="124" s="1"/>
  <c r="S93" i="109"/>
  <c r="U16" i="124" s="1"/>
  <c r="T93" i="109"/>
  <c r="V16" i="124" s="1"/>
  <c r="S94" i="109"/>
  <c r="U17" i="124" s="1"/>
  <c r="T94" i="109"/>
  <c r="V17" i="124" s="1"/>
  <c r="S95" i="109"/>
  <c r="U18" i="124" s="1"/>
  <c r="T95" i="109"/>
  <c r="V18" i="124" s="1"/>
  <c r="S96" i="109"/>
  <c r="U19" i="124" s="1"/>
  <c r="T96" i="109"/>
  <c r="V19" i="124" s="1"/>
  <c r="S97" i="109"/>
  <c r="U20" i="124" s="1"/>
  <c r="T97" i="109"/>
  <c r="V20" i="124" s="1"/>
  <c r="S98" i="109"/>
  <c r="U21" i="124" s="1"/>
  <c r="T98" i="109"/>
  <c r="V21" i="124" s="1"/>
  <c r="S99" i="109"/>
  <c r="U22" i="124" s="1"/>
  <c r="T99" i="109"/>
  <c r="V22" i="124" s="1"/>
  <c r="T80" i="109"/>
  <c r="V3" i="124" s="1"/>
  <c r="S80" i="109"/>
  <c r="U3" i="124" s="1"/>
  <c r="T28" i="109"/>
  <c r="T29" i="109"/>
  <c r="T30" i="109"/>
  <c r="T31" i="109"/>
  <c r="T32" i="109"/>
  <c r="T33" i="109"/>
  <c r="T34" i="109"/>
  <c r="T35" i="109"/>
  <c r="T36" i="109"/>
  <c r="T37" i="109"/>
  <c r="T38" i="109"/>
  <c r="T39" i="109"/>
  <c r="T40" i="109"/>
  <c r="T41" i="109"/>
  <c r="T42" i="109"/>
  <c r="T43" i="109"/>
  <c r="T44" i="109"/>
  <c r="T45" i="109"/>
  <c r="T46" i="109"/>
  <c r="T47" i="109"/>
  <c r="T48" i="109"/>
  <c r="T49" i="109"/>
  <c r="T50" i="109"/>
  <c r="T51" i="109"/>
  <c r="T52" i="109"/>
  <c r="T53" i="109"/>
  <c r="T54" i="109"/>
  <c r="T55" i="109"/>
  <c r="T56" i="109"/>
  <c r="T57" i="109"/>
  <c r="T58" i="109"/>
  <c r="T59" i="109"/>
  <c r="T60" i="109"/>
  <c r="T61" i="109"/>
  <c r="T62" i="109"/>
  <c r="T63" i="109"/>
  <c r="T64" i="109"/>
  <c r="T65" i="109"/>
  <c r="T66" i="109"/>
  <c r="T67" i="109"/>
  <c r="T68" i="109"/>
  <c r="T69" i="109"/>
  <c r="T70" i="109"/>
  <c r="T71" i="109"/>
  <c r="S28" i="109"/>
  <c r="S29" i="109"/>
  <c r="S30" i="109"/>
  <c r="S31" i="109"/>
  <c r="S32" i="109"/>
  <c r="S33" i="109"/>
  <c r="S34" i="109"/>
  <c r="S35" i="109"/>
  <c r="S36" i="109"/>
  <c r="S37" i="109"/>
  <c r="S38" i="109"/>
  <c r="S39" i="109"/>
  <c r="S40" i="109"/>
  <c r="S41" i="109"/>
  <c r="S42" i="109"/>
  <c r="S43" i="109"/>
  <c r="S44" i="109"/>
  <c r="S45" i="109"/>
  <c r="S46" i="109"/>
  <c r="S47" i="109"/>
  <c r="S48" i="109"/>
  <c r="S49" i="109"/>
  <c r="S50" i="109"/>
  <c r="S51" i="109"/>
  <c r="S52" i="109"/>
  <c r="S53" i="109"/>
  <c r="S54" i="109"/>
  <c r="S55" i="109"/>
  <c r="S56" i="109"/>
  <c r="S57" i="109"/>
  <c r="S58" i="109"/>
  <c r="S59" i="109"/>
  <c r="S60" i="109"/>
  <c r="S61" i="109"/>
  <c r="S62" i="109"/>
  <c r="S63" i="109"/>
  <c r="S64" i="109"/>
  <c r="S65" i="109"/>
  <c r="S66" i="109"/>
  <c r="S67" i="109"/>
  <c r="S68" i="109"/>
  <c r="S69" i="109"/>
  <c r="S70" i="109"/>
  <c r="S71" i="109"/>
  <c r="C6" i="120"/>
  <c r="B6" i="120" s="1"/>
  <c r="N51" i="109"/>
  <c r="N52" i="109"/>
  <c r="N53" i="109"/>
  <c r="N54" i="109"/>
  <c r="N55" i="109"/>
  <c r="N56" i="109"/>
  <c r="N57" i="109"/>
  <c r="N58" i="109"/>
  <c r="N59" i="109"/>
  <c r="N60" i="109"/>
  <c r="N61" i="109"/>
  <c r="N62" i="109"/>
  <c r="N63" i="109"/>
  <c r="N64" i="109"/>
  <c r="N65" i="109"/>
  <c r="N66" i="109"/>
  <c r="N67" i="109"/>
  <c r="N68" i="109"/>
  <c r="N69" i="109"/>
  <c r="N70" i="109"/>
  <c r="N71" i="109"/>
  <c r="B8" i="120"/>
  <c r="N119" i="109"/>
  <c r="P39" i="124" s="1"/>
  <c r="N118" i="109"/>
  <c r="P38" i="124" s="1"/>
  <c r="N117" i="109"/>
  <c r="P37" i="124" s="1"/>
  <c r="N116" i="109"/>
  <c r="P36" i="124" s="1"/>
  <c r="N115" i="109"/>
  <c r="P35" i="124" s="1"/>
  <c r="N114" i="109"/>
  <c r="P34" i="124" s="1"/>
  <c r="N113" i="109"/>
  <c r="P33" i="124" s="1"/>
  <c r="N112" i="109"/>
  <c r="P32" i="124" s="1"/>
  <c r="N111" i="109"/>
  <c r="P31" i="124" s="1"/>
  <c r="N110" i="109"/>
  <c r="P30" i="124" s="1"/>
  <c r="N109" i="109"/>
  <c r="P29" i="124" s="1"/>
  <c r="N108" i="109"/>
  <c r="P28" i="124" s="1"/>
  <c r="N107" i="109"/>
  <c r="P27" i="124" s="1"/>
  <c r="N106" i="109"/>
  <c r="P26" i="124" s="1"/>
  <c r="N105" i="109"/>
  <c r="P25" i="124" s="1"/>
  <c r="N104" i="109"/>
  <c r="P24" i="124" s="1"/>
  <c r="N103" i="109"/>
  <c r="P23" i="124" s="1"/>
  <c r="N99" i="109"/>
  <c r="P22" i="124" s="1"/>
  <c r="N98" i="109"/>
  <c r="P21" i="124" s="1"/>
  <c r="N97" i="109"/>
  <c r="P20" i="124" s="1"/>
  <c r="N96" i="109"/>
  <c r="P19" i="124" s="1"/>
  <c r="N95" i="109"/>
  <c r="P18" i="124" s="1"/>
  <c r="N94" i="109"/>
  <c r="P17" i="124" s="1"/>
  <c r="N93" i="109"/>
  <c r="P16" i="124" s="1"/>
  <c r="N92" i="109"/>
  <c r="P15" i="124" s="1"/>
  <c r="N91" i="109"/>
  <c r="P14" i="124" s="1"/>
  <c r="N90" i="109"/>
  <c r="P13" i="124" s="1"/>
  <c r="N89" i="109"/>
  <c r="P12" i="124" s="1"/>
  <c r="N88" i="109"/>
  <c r="P11" i="124" s="1"/>
  <c r="N87" i="109"/>
  <c r="P10" i="124" s="1"/>
  <c r="N86" i="109"/>
  <c r="P9" i="124" s="1"/>
  <c r="N50" i="109"/>
  <c r="N49" i="109"/>
  <c r="N48" i="109"/>
  <c r="N47" i="109"/>
  <c r="N46" i="109"/>
  <c r="N45" i="109"/>
  <c r="N44" i="109"/>
  <c r="N43" i="109"/>
  <c r="N42" i="109"/>
  <c r="N41" i="109"/>
  <c r="N40" i="109"/>
  <c r="N39" i="109"/>
  <c r="N38" i="109"/>
  <c r="N37" i="109"/>
  <c r="N36" i="109"/>
  <c r="N35" i="109"/>
  <c r="N34" i="109"/>
  <c r="N33" i="109"/>
  <c r="N32" i="109"/>
  <c r="N31" i="109"/>
  <c r="N30" i="109"/>
  <c r="N29" i="109"/>
  <c r="N28" i="109"/>
  <c r="N72" i="109"/>
  <c r="N73" i="109"/>
  <c r="N74" i="109"/>
  <c r="N75" i="109"/>
  <c r="N76" i="109"/>
  <c r="S72" i="109"/>
  <c r="T72" i="109"/>
  <c r="S73" i="109"/>
  <c r="T73" i="109"/>
  <c r="S74" i="109"/>
  <c r="T74" i="109"/>
  <c r="S75" i="109"/>
  <c r="T75" i="109"/>
  <c r="S76" i="109"/>
  <c r="T76" i="10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Wendy Wong</author>
    <author>Rachel Fleet</author>
    <author>Nancy Cao</author>
  </authors>
  <commentList>
    <comment ref="L13" authorId="0" shapeId="0" xr:uid="{00000000-0006-0000-0100-000001000000}">
      <text>
        <r>
          <rPr>
            <sz val="10"/>
            <rFont val="Arial"/>
            <family val="2"/>
          </rPr>
          <t>Select your deposit taker's external credit rating (only where applicable).  If your deposit taker is not rated by a particular rating agency then do not complete it for that rating agency.</t>
        </r>
      </text>
    </comment>
    <comment ref="B17" authorId="1" shapeId="0" xr:uid="{00000000-0006-0000-0100-000002000000}">
      <text>
        <r>
          <rPr>
            <sz val="10"/>
            <rFont val="Arial"/>
          </rPr>
          <t>as per Disclosure Statements Standard definitions</t>
        </r>
      </text>
    </comment>
    <comment ref="B19" authorId="1" shapeId="0" xr:uid="{00000000-0006-0000-0100-000003000000}">
      <text>
        <r>
          <rPr>
            <sz val="10"/>
            <rFont val="Arial"/>
          </rPr>
          <t>as per Disclosure Statements Standard definitions</t>
        </r>
      </text>
    </comment>
    <comment ref="B21" authorId="1" shapeId="0" xr:uid="{00000000-0006-0000-0100-000004000000}">
      <text>
        <r>
          <rPr>
            <sz val="9"/>
            <color indexed="81"/>
            <rFont val="Tahoma"/>
            <family val="2"/>
          </rPr>
          <t xml:space="preserve">For Group exposures, please use aggregate figures. </t>
        </r>
      </text>
    </comment>
    <comment ref="C21" authorId="1" shapeId="0" xr:uid="{00000000-0006-0000-0100-000005000000}">
      <text>
        <r>
          <rPr>
            <sz val="9"/>
            <color indexed="81"/>
            <rFont val="Tahoma"/>
            <family val="2"/>
          </rPr>
          <t>For Group exposures, please use ANZSIC description corresponding to the largest exposure in the group.</t>
        </r>
      </text>
    </comment>
    <comment ref="I21" authorId="1" shapeId="0" xr:uid="{00000000-0006-0000-0100-000006000000}">
      <text>
        <r>
          <rPr>
            <sz val="9"/>
            <color indexed="81"/>
            <rFont val="Tahoma"/>
            <family val="2"/>
          </rPr>
          <t>Original internal ratings only; not extrapolated values</t>
        </r>
      </text>
    </comment>
    <comment ref="L21" authorId="1" shapeId="0" xr:uid="{00000000-0006-0000-0100-000007000000}">
      <text>
        <r>
          <rPr>
            <sz val="10"/>
            <rFont val="Arial"/>
            <family val="2"/>
          </rPr>
          <t xml:space="preserve">For all deposit takers, as reflected in general ledger and reported in statement of financial position (balance sheet).  </t>
        </r>
      </text>
    </comment>
    <comment ref="M21" authorId="2" shapeId="0" xr:uid="{F48BAFFA-A832-45D2-9065-97D9A2D4485D}">
      <text>
        <r>
          <rPr>
            <sz val="10"/>
            <rFont val="Arial"/>
          </rPr>
          <t xml:space="preserve">To assist deposit takers’ interpretation of this template, we have left the BPR references at this time, these will be replaced with Capital Standard references in due course
</t>
        </r>
      </text>
    </comment>
    <comment ref="Q21" authorId="1" shapeId="0" xr:uid="{00000000-0006-0000-0100-000008000000}">
      <text>
        <r>
          <rPr>
            <sz val="10"/>
            <rFont val="Arial"/>
            <family val="2"/>
          </rPr>
          <t>For all deposit takers, eligible credit risk mitigation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Neil Humphries</author>
  </authors>
  <commentList>
    <comment ref="D2" authorId="0" shapeId="0" xr:uid="{00000000-0006-0000-0600-000001000000}">
      <text>
        <r>
          <rPr>
            <sz val="9"/>
            <color indexed="81"/>
            <rFont val="Tahoma"/>
            <family val="2"/>
          </rPr>
          <t>Dairy Farming (A016)</t>
        </r>
      </text>
    </comment>
    <comment ref="D3" authorId="0" shapeId="0" xr:uid="{00000000-0006-0000-0600-000002000000}">
      <text>
        <r>
          <rPr>
            <sz val="9"/>
            <color indexed="81"/>
            <rFont val="Tahoma"/>
            <family val="2"/>
          </rPr>
          <t xml:space="preserve">Sheep, Beef Cattle and Grain Farming (A014)
</t>
        </r>
      </text>
    </comment>
    <comment ref="D4" authorId="0" shapeId="0" xr:uid="{00000000-0006-0000-0600-000003000000}">
      <text>
        <r>
          <rPr>
            <sz val="9"/>
            <color indexed="81"/>
            <rFont val="Tahoma"/>
            <family val="2"/>
          </rPr>
          <t>Horticulture and Fruit Growing (A011 - A013)</t>
        </r>
      </text>
    </comment>
    <comment ref="D5" authorId="0" shapeId="0" xr:uid="{00000000-0006-0000-0600-000004000000}">
      <text>
        <r>
          <rPr>
            <sz val="9"/>
            <color indexed="81"/>
            <rFont val="Tahoma"/>
            <family val="2"/>
          </rPr>
          <t>Other Crop Growing (A015), Poultry Farming (A017), Deer Farming (A018), and Other Livestock Farming (A019).</t>
        </r>
      </text>
    </comment>
  </commentList>
</comments>
</file>

<file path=xl/sharedStrings.xml><?xml version="1.0" encoding="utf-8"?>
<sst xmlns="http://schemas.openxmlformats.org/spreadsheetml/2006/main" count="1056" uniqueCount="457">
  <si>
    <t xml:space="preserve">  </t>
  </si>
  <si>
    <t>LARGE CREDIT EXPOSURES DATA COLLECTION</t>
  </si>
  <si>
    <t>Organisation name</t>
  </si>
  <si>
    <t>Select from list</t>
  </si>
  <si>
    <t>Address</t>
  </si>
  <si>
    <t>Reporting date</t>
  </si>
  <si>
    <r>
      <rPr>
        <sz val="11"/>
        <color rgb="FF000000"/>
        <rFont val="Segoe UI"/>
        <scheme val="minor"/>
      </rPr>
      <t xml:space="preserve">Please submit the completed data collection no later than </t>
    </r>
    <r>
      <rPr>
        <b/>
        <sz val="11"/>
        <color rgb="FF000000"/>
        <rFont val="Segoe UI"/>
        <scheme val="minor"/>
      </rPr>
      <t>23</t>
    </r>
    <r>
      <rPr>
        <sz val="11"/>
        <color rgb="FF000000"/>
        <rFont val="Segoe UI"/>
        <scheme val="minor"/>
      </rPr>
      <t xml:space="preserve"> working days after the end of the quarter being reported on.</t>
    </r>
  </si>
  <si>
    <t xml:space="preserve">Purpose of Collection </t>
  </si>
  <si>
    <t>The large credit exposures data collection collects quarterly financial information on credit exposures to counterparties that are significant to the licensed deposit taker. The aim is to:</t>
  </si>
  <si>
    <t>• Analyse the risks to individual deposit takers and to the financial system associated with the potential default of a single counterparty or a group of closely related counterparties;</t>
  </si>
  <si>
    <t>• Identify individual or groups of credit exposures whose default would have a significant impact on each
  deposit taker and the overall system;</t>
  </si>
  <si>
    <t>• Support prudential monitoring of the deposit taking sector.</t>
  </si>
  <si>
    <t>Legal requirement</t>
  </si>
  <si>
    <t>This information is collected under the Deposit Takers (Reporting) Standard 2027.</t>
  </si>
  <si>
    <t>Confidentiality of information required</t>
  </si>
  <si>
    <t>All information collected will be held in confidence by the Reserve Bank and may only be disclosed outside the Reserve Bank in the circumstances set out in section 442 of the Deposit Takers Act 2023 (the Act).</t>
  </si>
  <si>
    <t>Please note that the Reserve Bank may publish or disclose information provided by you on its Financial Strength Dashboard (the Dashboard), under s 442(2)(c) of the Act. The Dashboard provides the public with information that is relevant to the Reserve Bank’s financial stability objective. Any such disclosure will be communicated to you in advance.</t>
  </si>
  <si>
    <t>Reserve Bank Contacts</t>
  </si>
  <si>
    <t xml:space="preserve">For help and information please use contact details below:  </t>
  </si>
  <si>
    <t>☎</t>
  </si>
  <si>
    <t>Phone:</t>
  </si>
  <si>
    <t>📧</t>
  </si>
  <si>
    <t>Email:</t>
  </si>
  <si>
    <t>statsunit@rbnz.govt.nz</t>
  </si>
  <si>
    <t>Procedures and definitions</t>
  </si>
  <si>
    <t xml:space="preserve">Additional information will be available on the Reserve Bank website. </t>
  </si>
  <si>
    <t>Click here</t>
  </si>
  <si>
    <r>
      <rPr>
        <i/>
        <sz val="10"/>
        <color rgb="FF000000"/>
        <rFont val="Segoe UI Semibold"/>
      </rPr>
      <t xml:space="preserve">Please note that some aspects of this survey will be updated for consistency with the  </t>
    </r>
    <r>
      <rPr>
        <i/>
        <sz val="10"/>
        <color rgb="FFFF0000"/>
        <rFont val="Segoe UI Semibold"/>
      </rPr>
      <t>Deposit Takers (</t>
    </r>
    <r>
      <rPr>
        <i/>
        <sz val="10"/>
        <color rgb="FF000000"/>
        <rFont val="Segoe UI Semibold"/>
      </rPr>
      <t xml:space="preserve">Related Party Exposures) </t>
    </r>
    <r>
      <rPr>
        <i/>
        <sz val="10"/>
        <color rgb="FFFF0000"/>
        <rFont val="Segoe UI Semibold"/>
      </rPr>
      <t>Standard 2027 and Deposit Takers (Capital) Standard 2027</t>
    </r>
    <r>
      <rPr>
        <i/>
        <sz val="10"/>
        <color rgb="FF000000"/>
        <rFont val="Segoe UI Semibold"/>
      </rPr>
      <t xml:space="preserve">. Exposure drafts of these standards have not been published at this time and are expected to be released in June 2026. To aim users’ interpretation of the definitions, please refer to the current Connected Exposures Policy (BS8) </t>
    </r>
    <r>
      <rPr>
        <i/>
        <sz val="10"/>
        <color rgb="FFFF0000"/>
        <rFont val="Segoe UI Semibold"/>
      </rPr>
      <t>and BPR documents</t>
    </r>
    <r>
      <rPr>
        <i/>
        <sz val="10"/>
        <color rgb="FF000000"/>
        <rFont val="Segoe UI Semibold"/>
      </rPr>
      <t>. These will be replaced with references to the</t>
    </r>
    <r>
      <rPr>
        <i/>
        <sz val="10"/>
        <color rgb="FFFF0000"/>
        <rFont val="Segoe UI Semibold"/>
      </rPr>
      <t xml:space="preserve"> Deposit Takers Standards</t>
    </r>
    <r>
      <rPr>
        <i/>
        <sz val="10"/>
        <color rgb="FF000000"/>
        <rFont val="Segoe UI Semibold"/>
      </rPr>
      <t xml:space="preserve"> in due course. </t>
    </r>
  </si>
  <si>
    <t xml:space="preserve">V2.0 (2026) </t>
  </si>
  <si>
    <t xml:space="preserve">LARGE CREDIT EXPOSURES </t>
  </si>
  <si>
    <t>In Section 1, please provide data for your New Zealand licensed deposit taker's aggregate credit exposure to each counterparty group that includes a NZ licensed deposit taker, and separately the credit exposure to each licensed deposit taker within that group (use counterparty pick list).</t>
  </si>
  <si>
    <t>In Section 2, please provide details on the 20 largest other credit exposures (please exclude RBNZ exposure).</t>
  </si>
  <si>
    <t>In Section 3, please provide details of all other credit exposures (not listed above) greater than 10% of Tier 1 Capital (please exclude RBNZ exposure)</t>
  </si>
  <si>
    <t xml:space="preserve">In Section 4, please provide details for any more largest credit exposures that have not appeared in any other section before. You need to complete your list of top 5 exposures which meet the requirements defined for the Financial Strength dashboard. </t>
  </si>
  <si>
    <t>Note</t>
  </si>
  <si>
    <t>• Complete for the reference quarter-end date</t>
  </si>
  <si>
    <t>• Please report all figures as millions to three decimal points, i.e. to the nearest thousand New Zealand dollars. For example $1,234,567.89 is reported as 1.235.  Please do not load zeros to cells where there are no values, leave the cells blank.  Only load a zero if the cell contains a value but it is really small e.g. 0.0004</t>
  </si>
  <si>
    <t>• Please exclude exposures below NZ$1m or equivalent in foreign currency</t>
  </si>
  <si>
    <t xml:space="preserve">• Include resident and non resident exposures.  </t>
  </si>
  <si>
    <t xml:space="preserve">• Cells that are coloured grey or pale yellow are either auto populated with a formulae or from a cell in another tab. Do not enter data in these cells.  </t>
  </si>
  <si>
    <t>Reporting entity</t>
  </si>
  <si>
    <t>Reporting entity's external credit rating</t>
  </si>
  <si>
    <t>Standard and Poor's</t>
  </si>
  <si>
    <t>As at the quarter ended:</t>
  </si>
  <si>
    <t>Fitch</t>
  </si>
  <si>
    <t>Moody's</t>
  </si>
  <si>
    <t>Tier 1 Capital (for % Calculation)</t>
  </si>
  <si>
    <t>Equity (for % Calculation)</t>
  </si>
  <si>
    <t>Counterparty name or Group name</t>
  </si>
  <si>
    <t>Industry classification</t>
  </si>
  <si>
    <t>Aggregate Credit Limit</t>
  </si>
  <si>
    <t>External credit rating
(select one agency rating only per counterparty)</t>
  </si>
  <si>
    <t>Internal credit rating</t>
  </si>
  <si>
    <t>Specify status if on special mention, sub-standard, watch or control list, or 90 days past due but not impaired</t>
  </si>
  <si>
    <t>Individual provisions (if any)</t>
  </si>
  <si>
    <t>On-balance sheet credit exposure</t>
  </si>
  <si>
    <t>BPR131 (To be replaced by the Capital Standard) - Standardised credit risk RWAs</t>
  </si>
  <si>
    <t>Capital Standard - 
IRB credit risk RWAs</t>
  </si>
  <si>
    <t>Eligible credit risk mitigation, if any</t>
  </si>
  <si>
    <t>Aggregate "credit exposure" (as per Disclosure Statements Standard)</t>
  </si>
  <si>
    <t>Aggregate credit exposure as % of Tier 1 Capital</t>
  </si>
  <si>
    <t>Aggregate credit exposure as % of Equity</t>
  </si>
  <si>
    <t>Drop-down list validation check</t>
  </si>
  <si>
    <t>Off-balance sheet credit exposure (credit equivalent amount)</t>
  </si>
  <si>
    <t>Aggregate credit exposure (on and off balance sheet)</t>
  </si>
  <si>
    <t>Total EAD before credit risk mitigation</t>
  </si>
  <si>
    <t>Total EAD after credit risk mitigation</t>
  </si>
  <si>
    <t>Section 1: Credit exposures to all counterparty groups that include a NZ Licensed Deposit Taker (use counterparty pick list)</t>
  </si>
  <si>
    <t>$m</t>
  </si>
  <si>
    <t>Equifax</t>
  </si>
  <si>
    <t>%</t>
  </si>
  <si>
    <t>Section 2: 20 Largest other credit exposures (please exclude RBNZ exposure)</t>
  </si>
  <si>
    <t>Section 3: Any other credit exposures (not listed above) greater than 10% of Tier 1 Capital (please exclude RBNZ exposure)</t>
  </si>
  <si>
    <t>Section 4: Any other credit exposures required to fully complete the Financial Strength Dashboard Top-5's</t>
  </si>
  <si>
    <t>Summary of large credit exposures, for the Financial Strength Dashboard</t>
  </si>
  <si>
    <t>Enter your top-5 exposures to Deposit Taking Group counterparties</t>
  </si>
  <si>
    <t>Count of exposures to deposit taking group counterparties &gt;10% Tier 1</t>
  </si>
  <si>
    <t>Validation check</t>
  </si>
  <si>
    <t>Top-5 Total</t>
  </si>
  <si>
    <t>Enter your top-5 exposures to non-Deposit Taking counterparties</t>
  </si>
  <si>
    <t>Count of exposures to non-deposit taking counterparties &gt;10% Tier 1</t>
  </si>
  <si>
    <t>COMMENTS &amp; SIGN-OFF</t>
  </si>
  <si>
    <t>Contacts</t>
  </si>
  <si>
    <t>Please provide the names and details of contacts as specified below:</t>
  </si>
  <si>
    <t>Primary contact</t>
  </si>
  <si>
    <t>Secondary contact</t>
  </si>
  <si>
    <t>Name:</t>
  </si>
  <si>
    <t>Nominated Senior Executive</t>
  </si>
  <si>
    <t>Comments</t>
  </si>
  <si>
    <r>
      <t xml:space="preserve">Please provide details below concerning any </t>
    </r>
    <r>
      <rPr>
        <b/>
        <sz val="11"/>
        <color indexed="8"/>
        <rFont val="Segoe UI"/>
        <family val="2"/>
        <scheme val="minor"/>
      </rPr>
      <t>significant variances</t>
    </r>
    <r>
      <rPr>
        <sz val="11"/>
        <color indexed="8"/>
        <rFont val="Segoe UI"/>
        <family val="2"/>
        <scheme val="minor"/>
      </rPr>
      <t xml:space="preserve"> in the data provided (such as one-off business factors):</t>
    </r>
  </si>
  <si>
    <r>
      <t xml:space="preserve">Please provide details below concerning any </t>
    </r>
    <r>
      <rPr>
        <b/>
        <sz val="11"/>
        <color indexed="8"/>
        <rFont val="Segoe UI"/>
        <family val="2"/>
        <scheme val="minor"/>
      </rPr>
      <t xml:space="preserve">revisions </t>
    </r>
    <r>
      <rPr>
        <sz val="11"/>
        <color indexed="8"/>
        <rFont val="Segoe UI"/>
        <family val="2"/>
        <scheme val="minor"/>
      </rPr>
      <t>made to data previously provided:</t>
    </r>
  </si>
  <si>
    <r>
      <t xml:space="preserve">Please provide details below concerning any </t>
    </r>
    <r>
      <rPr>
        <b/>
        <sz val="11"/>
        <color indexed="8"/>
        <rFont val="Segoe UI"/>
        <family val="2"/>
        <scheme val="minor"/>
      </rPr>
      <t xml:space="preserve">changes in practice </t>
    </r>
    <r>
      <rPr>
        <sz val="11"/>
        <color indexed="8"/>
        <rFont val="Segoe UI"/>
        <family val="2"/>
        <scheme val="minor"/>
      </rPr>
      <t>(such as change to IFRS):</t>
    </r>
  </si>
  <si>
    <t>Change of business details</t>
  </si>
  <si>
    <r>
      <t xml:space="preserve">If the </t>
    </r>
    <r>
      <rPr>
        <b/>
        <sz val="11"/>
        <color indexed="8"/>
        <rFont val="Segoe UI"/>
        <family val="2"/>
        <scheme val="minor"/>
      </rPr>
      <t>legal name</t>
    </r>
    <r>
      <rPr>
        <sz val="11"/>
        <color indexed="8"/>
        <rFont val="Segoe UI"/>
        <family val="2"/>
        <scheme val="minor"/>
      </rPr>
      <t xml:space="preserve"> of this business has changed during the month please provide details of the new name below:</t>
    </r>
  </si>
  <si>
    <r>
      <t xml:space="preserve">If the </t>
    </r>
    <r>
      <rPr>
        <b/>
        <sz val="11"/>
        <color indexed="8"/>
        <rFont val="Segoe UI"/>
        <family val="2"/>
        <scheme val="minor"/>
      </rPr>
      <t>address</t>
    </r>
    <r>
      <rPr>
        <sz val="11"/>
        <color indexed="8"/>
        <rFont val="Segoe UI"/>
        <family val="2"/>
        <scheme val="minor"/>
      </rPr>
      <t xml:space="preserve"> of this business has changed during the month please provide details of the new address below:</t>
    </r>
  </si>
  <si>
    <t>Time taken</t>
  </si>
  <si>
    <t xml:space="preserve">Please record how long it took you (and any other employees) to read the instructions, collect the information and answer this questionnaire. </t>
  </si>
  <si>
    <t>hours</t>
  </si>
  <si>
    <t>minutes</t>
  </si>
  <si>
    <t>Sign-off</t>
  </si>
  <si>
    <t>I confirm that I have completed this return and commented as appropriate</t>
  </si>
  <si>
    <t>Date:</t>
  </si>
  <si>
    <t>Submitting the form</t>
  </si>
  <si>
    <t>If your organisation has access to BOX services, please upload using this secure facility. Otherwise, please provide the completed survey as a password protected encrypted file and email to statsunit@rbnz.govt.nz. Please also text the password for the encrypted file to 021 190 4926.</t>
  </si>
  <si>
    <t>date</t>
  </si>
  <si>
    <t>txt_bank</t>
  </si>
  <si>
    <t>rank</t>
  </si>
  <si>
    <t>txt_ctrprt</t>
  </si>
  <si>
    <t>txt_ind</t>
  </si>
  <si>
    <t>exp_limit</t>
  </si>
  <si>
    <t>r_stdpr</t>
  </si>
  <si>
    <t>r_fitch</t>
  </si>
  <si>
    <t>r_moody</t>
  </si>
  <si>
    <t>r_equifax</t>
  </si>
  <si>
    <t>r_internal</t>
  </si>
  <si>
    <t>r_status</t>
  </si>
  <si>
    <t>indiv_prov</t>
  </si>
  <si>
    <t>exp_on_bs</t>
  </si>
  <si>
    <t>bs2a_off</t>
  </si>
  <si>
    <t>bs2a_agg</t>
  </si>
  <si>
    <t>bs2b_ead</t>
  </si>
  <si>
    <t>bs2b_eadmit</t>
  </si>
  <si>
    <t>mit</t>
  </si>
  <si>
    <t>exp_oic</t>
  </si>
  <si>
    <t>exp_cet1</t>
  </si>
  <si>
    <t>exp_equity</t>
  </si>
  <si>
    <t>r_min</t>
  </si>
  <si>
    <t>S&amp;P</t>
  </si>
  <si>
    <t>Moodys</t>
  </si>
  <si>
    <t>ANZ - Australia and New Zealand Banking Group Limited (Australia banking group)</t>
  </si>
  <si>
    <t>ANZ - ANZ Bank New Zealand Limited</t>
  </si>
  <si>
    <t>ANZ - Australia and New Zealand Banking Group Limited (NZ branch)</t>
  </si>
  <si>
    <t>BoB - Bank of Baroda Limited (India banking group)</t>
  </si>
  <si>
    <t>BoB - Bank of Baroda (New Zealand) Limited</t>
  </si>
  <si>
    <t>BoC - Bank of China Limited (China banking group)</t>
  </si>
  <si>
    <t>BoC - Bank of China (New Zealand) Limited</t>
  </si>
  <si>
    <t>BoC - Bank of China Limited (NZ branch)</t>
  </si>
  <si>
    <t>BoI - Bank of India (New Zealand) Limited</t>
  </si>
  <si>
    <t>BoI - Bank of India Limited (India banking group)</t>
  </si>
  <si>
    <t>BoTMU - The Bank of Tokyo-Mitsubishi UFJ Limited (Japan banking group)</t>
  </si>
  <si>
    <t>BoTMU - The Bank of Tokyo-Mitsubishi UFJ Limited (NZ branch)</t>
  </si>
  <si>
    <t>CBA - Commonwealth Bank of Australia  (Australia banking group)</t>
  </si>
  <si>
    <t>CBA - ASB Bank Limited</t>
  </si>
  <si>
    <t>CBA - Commonwealth Bank of Australia (NZ branch)</t>
  </si>
  <si>
    <t>CCB - China Construction Bank Corporation (China banking group)</t>
  </si>
  <si>
    <t>CCB - China Construction Bank (New Zealand) Limited</t>
  </si>
  <si>
    <t>CCB - China Construction Bank Corporation (NZ branch)</t>
  </si>
  <si>
    <t>CHRISAV - Christian Savings Limited</t>
  </si>
  <si>
    <t>CITI - Citigroup Inc (Ultimate holding company)</t>
  </si>
  <si>
    <t>CITI - Citibank N.A. (US banking group)</t>
  </si>
  <si>
    <t>CITI - Citibank N.A. (NZ branch)</t>
  </si>
  <si>
    <t>COOP - The Co-operative Bank Limited</t>
  </si>
  <si>
    <t>FDIRECT - Finance Direct Limited</t>
  </si>
  <si>
    <t>FIRSTCU - First Credit Union</t>
  </si>
  <si>
    <t>GENFIN - General Finance Limited</t>
  </si>
  <si>
    <t xml:space="preserve">GENFIN - General Capital Limited </t>
  </si>
  <si>
    <t>GOLDBF - Gold Band Finance Limited</t>
  </si>
  <si>
    <t>HEART - Heartland Bank Limited</t>
  </si>
  <si>
    <t>HEART - Heartland Group Holdings Limited</t>
  </si>
  <si>
    <t>HEART - Heartland Bank Limited - Banking Group</t>
  </si>
  <si>
    <t>HERET-BS - Heretaunga Building Society</t>
  </si>
  <si>
    <t>HSBC - HSBC Holdings plc (Ultimate holding company)</t>
  </si>
  <si>
    <t>HSBC - The Hongkong and Shanghai Banking Corporation Limited (Hong Kong banking group)</t>
  </si>
  <si>
    <t>HSBC - The Hongkong and Shanghai Banking Corporation Limited (NZ branch)</t>
  </si>
  <si>
    <t>ICBC - Industrial and Commercial Bank of China Limited (China banking group)</t>
  </si>
  <si>
    <t>ICBC - Industrial and Commercial Bank of China (New Zealand) Limited</t>
  </si>
  <si>
    <t>ICBC - Industrial and Commercial Bank of China Limited (NZ branch)</t>
  </si>
  <si>
    <t>JPM - JPMorgan Chase Bank N.A. (US banking group)</t>
  </si>
  <si>
    <t>JPM - JPMorgan Chase Bank N.A. (NZ branch)</t>
  </si>
  <si>
    <t xml:space="preserve">KBK - Kookmin Bank (Korea banking group) </t>
  </si>
  <si>
    <t>KBK - Kookmin Bank (Auckland branch)</t>
  </si>
  <si>
    <t>LIBFIN - Liberty Financial Limited</t>
  </si>
  <si>
    <t>LIBFIN - Liberty Financial Proprietary Limited (Australia)</t>
  </si>
  <si>
    <t>LIBFIN - Liberty Financial Group Limited (Australia)</t>
  </si>
  <si>
    <t>LIBFIN - Vesta Funding BV (Netherlands)</t>
  </si>
  <si>
    <t>LIBFIN - Hestia Holdings BV (Netherlands)</t>
  </si>
  <si>
    <t>MCF - Mutual Credit Finance Limited</t>
  </si>
  <si>
    <t xml:space="preserve">MCF - MCF Holdings Limited </t>
  </si>
  <si>
    <t xml:space="preserve">MCF - Petro Tec Services Limited </t>
  </si>
  <si>
    <t xml:space="preserve">MCF - Xcel Equities Limited </t>
  </si>
  <si>
    <t>NAB - National Australia Bank (Australia banking group)</t>
  </si>
  <si>
    <t>NAB - Bank of New Zealand</t>
  </si>
  <si>
    <t>NELSON-BS - Nelson Building Society</t>
  </si>
  <si>
    <t>CROWN - The Crown</t>
  </si>
  <si>
    <t>CROWN - Kiwi Group Capital Limited</t>
  </si>
  <si>
    <t>CROWN - Kiwibank Limited</t>
  </si>
  <si>
    <t>POLICECU - Police and Families Credit Union</t>
  </si>
  <si>
    <t>Rabo - Cooperatieve Rabobank U.A. (Netherlands banking group)</t>
  </si>
  <si>
    <t>Rabo - Cooperatieve Rabobank U.A. (NZ branch)</t>
  </si>
  <si>
    <t>Rabo - Rabobank New Zealand Limited</t>
  </si>
  <si>
    <t>SBS - Southland Building Society</t>
  </si>
  <si>
    <t>TSB - TSB Group Limited</t>
  </si>
  <si>
    <t>TSB - TSB Bank Limited</t>
  </si>
  <si>
    <t>UNITYCU - Unity Credit Union</t>
  </si>
  <si>
    <t>WAIRA-BS - Wairarapa Building Society</t>
  </si>
  <si>
    <t>WAIRA-BS - WBS Charitable Trust</t>
  </si>
  <si>
    <t>WBC - Westpac Banking Corporation (Australia banking group)</t>
  </si>
  <si>
    <t>WBC - Westpac Banking Corporation (NZ branch)</t>
  </si>
  <si>
    <t>WBC - Westpac New Zealand Limited</t>
  </si>
  <si>
    <t>WEL - Welcome Limited</t>
  </si>
  <si>
    <t>WEL - Navilluso Holdings Limited</t>
  </si>
  <si>
    <t>XCEDAFIN - Xceda Finance Limited</t>
  </si>
  <si>
    <t>XCEDAFIN - Xceda Capital Group Limited</t>
  </si>
  <si>
    <t>exp_count</t>
  </si>
  <si>
    <t>Agriculture: Dairy farming</t>
  </si>
  <si>
    <t xml:space="preserve">Agriculture: Sheep, beef cattle &amp; grain farming </t>
  </si>
  <si>
    <t>Agriculture: Horticulture</t>
  </si>
  <si>
    <t>Agriculture: Other agriculture on farm</t>
  </si>
  <si>
    <t>Forestry &amp; logging</t>
  </si>
  <si>
    <t>Aquaculture, fishing, hunting &amp; trapping</t>
  </si>
  <si>
    <t>Agriculture, forestry and fishing support services</t>
  </si>
  <si>
    <t>Mining</t>
  </si>
  <si>
    <t>Food product, beverage &amp; tobacco manufacturing</t>
  </si>
  <si>
    <t>Textile, leather, clothing &amp; footwear manufacturing</t>
  </si>
  <si>
    <t>Wood, paper &amp; printing manufacturing</t>
  </si>
  <si>
    <t>Other manufacturing</t>
  </si>
  <si>
    <t>Electricity, gas, water &amp; waste services</t>
  </si>
  <si>
    <t>Construction</t>
  </si>
  <si>
    <t>Wholesale trade</t>
  </si>
  <si>
    <t>Retail trade</t>
  </si>
  <si>
    <t>Accommodation &amp; food services</t>
  </si>
  <si>
    <t>Transport, postal &amp; warehousing</t>
  </si>
  <si>
    <t>Information media &amp; telecommunications</t>
  </si>
  <si>
    <t>Depository institutions</t>
  </si>
  <si>
    <t>Insurance</t>
  </si>
  <si>
    <t>Pension funds</t>
  </si>
  <si>
    <t>Other financial investment funds</t>
  </si>
  <si>
    <t>All other financial institutions</t>
  </si>
  <si>
    <t>Rental, hiring &amp; real estate services</t>
  </si>
  <si>
    <t>Professional, scientific &amp; technical services</t>
  </si>
  <si>
    <t>Administration &amp; support services</t>
  </si>
  <si>
    <t>Public administration and safety (excl. LA)</t>
  </si>
  <si>
    <t>Local government administration</t>
  </si>
  <si>
    <t>Education &amp; training</t>
  </si>
  <si>
    <t>Health care &amp; social assistance</t>
  </si>
  <si>
    <t>Arts &amp; recreational services</t>
  </si>
  <si>
    <t>Other services</t>
  </si>
  <si>
    <t>Households: Housing</t>
  </si>
  <si>
    <t>Households: Other</t>
  </si>
  <si>
    <t xml:space="preserve">Non-residents: Sovereign, supranational &amp; multilateral </t>
  </si>
  <si>
    <t>Non-residents: Financial institutions - banks</t>
  </si>
  <si>
    <t>Non-residents: Financial institutions - other</t>
  </si>
  <si>
    <t>Non-residents: Non-financial business</t>
  </si>
  <si>
    <t xml:space="preserve">Non-residents: Other </t>
  </si>
  <si>
    <t>Not elsewhere included</t>
  </si>
  <si>
    <t>All licensed G1 and G2 Deposit Takers</t>
  </si>
  <si>
    <t>Industry Classification</t>
  </si>
  <si>
    <t xml:space="preserve"> NZ licensed Deposit Takers and their parents</t>
  </si>
  <si>
    <t>Classification</t>
  </si>
  <si>
    <t>count_sp</t>
  </si>
  <si>
    <t>count_f</t>
  </si>
  <si>
    <t>count_m</t>
  </si>
  <si>
    <t>count_e</t>
  </si>
  <si>
    <t>large</t>
  </si>
  <si>
    <t>S&amp;P equiv</t>
  </si>
  <si>
    <t>FSIS Code</t>
  </si>
  <si>
    <t>AAA</t>
  </si>
  <si>
    <t>Aaa</t>
  </si>
  <si>
    <t>ANZ Bank New Zealand Limited</t>
  </si>
  <si>
    <t>ANZ</t>
  </si>
  <si>
    <t>Depository Institutions</t>
  </si>
  <si>
    <t>AA+</t>
  </si>
  <si>
    <t>Aa1</t>
  </si>
  <si>
    <t>Australia and New Zealand Banking Group Limited (B)</t>
  </si>
  <si>
    <t>ANZB</t>
  </si>
  <si>
    <t>AA</t>
  </si>
  <si>
    <t>Aa2</t>
  </si>
  <si>
    <t>ASB Bank Limited</t>
  </si>
  <si>
    <t>ASB-BK</t>
  </si>
  <si>
    <t>AA-</t>
  </si>
  <si>
    <t>Aa3</t>
  </si>
  <si>
    <t>Bank of China (New Zealand) Limited</t>
  </si>
  <si>
    <t>BOC</t>
  </si>
  <si>
    <t>A+</t>
  </si>
  <si>
    <t>A1</t>
  </si>
  <si>
    <t>Bank of China Limited (B)</t>
  </si>
  <si>
    <t>BOCB</t>
  </si>
  <si>
    <t>A</t>
  </si>
  <si>
    <t>A2</t>
  </si>
  <si>
    <t>Bank of New Zealand</t>
  </si>
  <si>
    <t>BNZ</t>
  </si>
  <si>
    <t>A-</t>
  </si>
  <si>
    <t>A3</t>
  </si>
  <si>
    <t>China Construction Bank (New Zealand) Limited</t>
  </si>
  <si>
    <t>CCB</t>
  </si>
  <si>
    <t>BBB+</t>
  </si>
  <si>
    <t>Baa1</t>
  </si>
  <si>
    <t>China Construction Bank Corporation (B)</t>
  </si>
  <si>
    <t>CCBB</t>
  </si>
  <si>
    <t>BBB</t>
  </si>
  <si>
    <t>Baa2</t>
  </si>
  <si>
    <t>Citibank N A (B)</t>
  </si>
  <si>
    <t>CITI-BK</t>
  </si>
  <si>
    <t>BBB-</t>
  </si>
  <si>
    <t>Baa3</t>
  </si>
  <si>
    <t>Commonwealth Bank of Australia (B)</t>
  </si>
  <si>
    <t>CBAB</t>
  </si>
  <si>
    <t>BB+</t>
  </si>
  <si>
    <t>Ba1</t>
  </si>
  <si>
    <t>Cooperatieve Rabobank U.A. trading as Rabobank Nederland (B)</t>
  </si>
  <si>
    <t>RABOB</t>
  </si>
  <si>
    <t>BB</t>
  </si>
  <si>
    <t>Ba2</t>
  </si>
  <si>
    <t>Heartland Bank Limited</t>
  </si>
  <si>
    <t>HEART-BK</t>
  </si>
  <si>
    <t>BB-</t>
  </si>
  <si>
    <t>Ba3</t>
  </si>
  <si>
    <t>Heartland Bank Limited - Banking Group</t>
  </si>
  <si>
    <t>HEART-Grp</t>
  </si>
  <si>
    <t>B+</t>
  </si>
  <si>
    <t>B1</t>
  </si>
  <si>
    <t>Industrial and Commercial Bank of China (New Zealand) Limited</t>
  </si>
  <si>
    <t>ICBC</t>
  </si>
  <si>
    <t>B</t>
  </si>
  <si>
    <t>B2</t>
  </si>
  <si>
    <t>Industrial and Commercial Bank of China Limited (B)</t>
  </si>
  <si>
    <t>ICBCB</t>
  </si>
  <si>
    <t>B-</t>
  </si>
  <si>
    <t>B3</t>
  </si>
  <si>
    <t>JPMorgan Chase Bank NA (B)</t>
  </si>
  <si>
    <t>JPMC</t>
  </si>
  <si>
    <t>CCC+</t>
  </si>
  <si>
    <t>Caa1</t>
  </si>
  <si>
    <t>Kiwibank Limited</t>
  </si>
  <si>
    <t>KIWI</t>
  </si>
  <si>
    <t>CCC</t>
  </si>
  <si>
    <t>Caa2</t>
  </si>
  <si>
    <t>Kookmin Bank (B)</t>
  </si>
  <si>
    <t>KOOK</t>
  </si>
  <si>
    <t>CCC-</t>
  </si>
  <si>
    <t>Caa3</t>
  </si>
  <si>
    <t>Rabobank New Zealand Limited</t>
  </si>
  <si>
    <t>RABO-NZ</t>
  </si>
  <si>
    <t>CC</t>
  </si>
  <si>
    <t>Ca</t>
  </si>
  <si>
    <t>SBS Bank</t>
  </si>
  <si>
    <t>SBS-Bk</t>
  </si>
  <si>
    <t>C</t>
  </si>
  <si>
    <t>The Bank of Tokyo-Mitsubishi UFJ Limited (B)</t>
  </si>
  <si>
    <t>MUFG</t>
  </si>
  <si>
    <t>RD</t>
  </si>
  <si>
    <t>DDD</t>
  </si>
  <si>
    <t>D</t>
  </si>
  <si>
    <t>The Co-operative Bank Limited</t>
  </si>
  <si>
    <t>CO-OP</t>
  </si>
  <si>
    <t>SD</t>
  </si>
  <si>
    <t>DD</t>
  </si>
  <si>
    <t>The Hongkong and Shanghai Banking Corporation Limited (B)</t>
  </si>
  <si>
    <t>HSBC</t>
  </si>
  <si>
    <t>TSB Bank Limited</t>
  </si>
  <si>
    <t>TSB</t>
  </si>
  <si>
    <t>Westpac Banking Corporation (B)</t>
  </si>
  <si>
    <t>WPACB</t>
  </si>
  <si>
    <t>Westpac New Zealand Limited</t>
  </si>
  <si>
    <t>WNZL</t>
  </si>
  <si>
    <t>NZ licensed Deposit Takers G1 and G2</t>
  </si>
  <si>
    <t xml:space="preserve"> </t>
  </si>
  <si>
    <t>Overseas Deposit Takers (Branches) G1 and G2</t>
  </si>
  <si>
    <t>All other Financial Institutions</t>
  </si>
  <si>
    <t>NZ licensed Deposit Takers G3</t>
  </si>
  <si>
    <t>Bank of Baroda (New Zealand) Limited</t>
  </si>
  <si>
    <t>BARODA</t>
  </si>
  <si>
    <t>Bank of India (New Zealand) Limited</t>
  </si>
  <si>
    <t>BOI-NZ</t>
  </si>
  <si>
    <t>Christian Savings Limited</t>
  </si>
  <si>
    <t>CHRISAV</t>
  </si>
  <si>
    <t>Finance Direct Limited</t>
  </si>
  <si>
    <t>FDIRECT</t>
  </si>
  <si>
    <t>First Credit Union</t>
  </si>
  <si>
    <t>FIRSTCU</t>
  </si>
  <si>
    <t>General Finance Limited</t>
  </si>
  <si>
    <t>GENFIN</t>
  </si>
  <si>
    <t>Gold Band Finance Limited</t>
  </si>
  <si>
    <t>GOLDBF</t>
  </si>
  <si>
    <t>Heretaunga Building Society</t>
  </si>
  <si>
    <t>HERET-BS</t>
  </si>
  <si>
    <t>Liberty Financial Limited</t>
  </si>
  <si>
    <t>LIBFIN</t>
  </si>
  <si>
    <t>Mutual Credit Finance Limited</t>
  </si>
  <si>
    <t>MCF</t>
  </si>
  <si>
    <t>Nelson Building Society</t>
  </si>
  <si>
    <t>NELSON-BS</t>
  </si>
  <si>
    <t>Police and Families Credit Union</t>
  </si>
  <si>
    <t>POLICECU</t>
  </si>
  <si>
    <t>Unity Credit Union</t>
  </si>
  <si>
    <t>UNITYCU</t>
  </si>
  <si>
    <t>Wairarapa Building Society</t>
  </si>
  <si>
    <t>WAIRA-BS</t>
  </si>
  <si>
    <t>Welcome Limited</t>
  </si>
  <si>
    <t>WELCOME</t>
  </si>
  <si>
    <t>Xceda Finance Limited</t>
  </si>
  <si>
    <t>XCEDAFIN</t>
  </si>
  <si>
    <t>Date of change</t>
  </si>
  <si>
    <t>Version</t>
  </si>
  <si>
    <t>Summary of Changes</t>
  </si>
  <si>
    <t>Sheet</t>
  </si>
  <si>
    <t>Cell</t>
  </si>
  <si>
    <t>From</t>
  </si>
  <si>
    <t>To</t>
  </si>
  <si>
    <t>V 1.9</t>
  </si>
  <si>
    <t>Rebrand of template</t>
  </si>
  <si>
    <t>All</t>
  </si>
  <si>
    <t> </t>
  </si>
  <si>
    <t>Change of Legislative Authority</t>
  </si>
  <si>
    <t>Cover</t>
  </si>
  <si>
    <t xml:space="preserve">Change of Submission Instructions </t>
  </si>
  <si>
    <t>Instructions &amp; Sign-off</t>
  </si>
  <si>
    <t>V 1.10</t>
  </si>
  <si>
    <t>Added change log tab</t>
  </si>
  <si>
    <t>Change log</t>
  </si>
  <si>
    <t>Added Heartland group</t>
  </si>
  <si>
    <t>ALF Admin</t>
  </si>
  <si>
    <t>C6 (Via Cover/Lists tab)</t>
  </si>
  <si>
    <t>Lists/All Registered Banks</t>
  </si>
  <si>
    <t>A17 &amp; B17</t>
  </si>
  <si>
    <t>Lists/NZ Incorporated Registered Banks</t>
  </si>
  <si>
    <t>A41 &amp; B41</t>
  </si>
  <si>
    <t>Lists/NZ Registered Banks &amp; their Parents</t>
  </si>
  <si>
    <t>F26 &amp; G26</t>
  </si>
  <si>
    <t>V2.0</t>
  </si>
  <si>
    <t>Change of legal requirement to the Deposit Takers (Reporting) Standard 2027.</t>
  </si>
  <si>
    <t>Change of "Confidentiality of information required"</t>
  </si>
  <si>
    <t>Use large credit exposures instead of large exposures, change the tab name from "Large exposures" to "Large credit exposures"</t>
  </si>
  <si>
    <t>Cover and Large credit exposures</t>
  </si>
  <si>
    <t>Add a new credit rating category - Equifax to External credit rating of counterparties in sections 1-4</t>
  </si>
  <si>
    <t>Large credit exposures</t>
  </si>
  <si>
    <t>Update the formulas from row 133- row146</t>
  </si>
  <si>
    <t>Add Heartland Bank Limited - Banking Group in the list</t>
  </si>
  <si>
    <t>Lists</t>
  </si>
  <si>
    <t>Combined NZ incorporated Registered Deposit Takers with overseas incorporated Registered Deposit Takers for Group 1 and Group 2</t>
  </si>
  <si>
    <t>Update the list in column D based on NZ Registered Deposit Takers and their parents in Column F of lists</t>
  </si>
  <si>
    <t>LEX Data 1</t>
  </si>
  <si>
    <t>Add a new column r_equifax for a new rating category - Equifax in column J</t>
  </si>
  <si>
    <t>Add a new column Equifax for a new rating category - Equifax in column AB</t>
  </si>
  <si>
    <t>Update the formulas in this tab</t>
  </si>
  <si>
    <t>LEX Data 2</t>
  </si>
  <si>
    <t>LEX Data3</t>
  </si>
  <si>
    <t>Changed the capital references of BPR131 and BPR133 to Capital Standard</t>
  </si>
  <si>
    <t>OIC will be replaced by the Disclosure Statements Standard under the DTA. Add a placeholder for it now.</t>
  </si>
  <si>
    <t>RBNZ Admin (Automated Load Facility)</t>
  </si>
  <si>
    <t>Please do not make changes to this sheet.</t>
  </si>
  <si>
    <t>Code</t>
  </si>
  <si>
    <t>Name</t>
  </si>
  <si>
    <t>Respondent</t>
  </si>
  <si>
    <t>Period</t>
  </si>
  <si>
    <t>Collection 1</t>
  </si>
  <si>
    <t>LEX</t>
  </si>
  <si>
    <t>Large credit exposures all banks</t>
  </si>
  <si>
    <t>Collection 2</t>
  </si>
  <si>
    <t>Collection 3</t>
  </si>
  <si>
    <t>Collection 4</t>
  </si>
  <si>
    <t>Collection 5</t>
  </si>
  <si>
    <t>Collection 6</t>
  </si>
  <si>
    <t>Collection 7</t>
  </si>
  <si>
    <t>Collection 8</t>
  </si>
  <si>
    <t>Collection 9</t>
  </si>
  <si>
    <t>Collection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</si>
</sst>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quot;$&quot;* #,##0.00_);_(&quot;$&quot;* \(#,##0.00\);_(&quot;$&quot;* &quot;-&quot;??_);_(@_)"/>
    <numFmt numFmtId="165" formatCode="_(* #,##0.00_);_(* \(#,##0.00\);_(* &quot;-&quot;??_);_(@_)"/>
    <numFmt numFmtId="166" formatCode="0.0"/>
    <numFmt numFmtId="167" formatCode="0.000"/>
    <numFmt numFmtId="168" formatCode="0.0%"/>
    <numFmt numFmtId="169" formatCode="[$-1409]d\ mmmm\ yyyy;@"/>
    <numFmt numFmtId="170" formatCode="d\-mmm\-yyyy"/>
    <numFmt numFmtId="171" formatCode="_(* #,##0_);_(* \(#,##0\);_(* &quot;-&quot;??_);_(@_)"/>
    <numFmt numFmtId="172" formatCode="#,##0.000"/>
    <numFmt numFmtId="173" formatCode="yyyy\-mm\-dd;@"/>
  </numFmts>
  <fonts count="72">
    <font>
      <sz val="10"/>
      <name val="Arial"/>
    </font>
    <font>
      <sz val="11"/>
      <color theme="1"/>
      <name val="Segoe UI"/>
      <family val="2"/>
      <scheme val="minor"/>
    </font>
    <font>
      <sz val="11"/>
      <color theme="1"/>
      <name val="Segoe UI"/>
      <family val="2"/>
      <scheme val="minor"/>
    </font>
    <font>
      <sz val="11"/>
      <color theme="1"/>
      <name val="Arial"/>
      <family val="2"/>
    </font>
    <font>
      <sz val="10"/>
      <color theme="1"/>
      <name val="Arial"/>
      <family val="2"/>
    </font>
    <font>
      <sz val="11"/>
      <color theme="1"/>
      <name val="Arial"/>
      <family val="2"/>
    </font>
    <font>
      <sz val="11"/>
      <color theme="1"/>
      <name val="Arial"/>
      <family val="2"/>
    </font>
    <font>
      <sz val="10"/>
      <name val="Arial"/>
      <family val="2"/>
    </font>
    <font>
      <b/>
      <sz val="10"/>
      <name val="Arial"/>
      <family val="2"/>
    </font>
    <font>
      <sz val="10"/>
      <name val="Arial"/>
      <family val="2"/>
    </font>
    <font>
      <sz val="11"/>
      <name val="Arial"/>
      <family val="2"/>
    </font>
    <font>
      <b/>
      <sz val="12"/>
      <color indexed="9"/>
      <name val="Times New Roman"/>
      <family val="1"/>
    </font>
    <font>
      <sz val="11"/>
      <color theme="1"/>
      <name val="Segoe UI"/>
      <family val="2"/>
      <scheme val="minor"/>
    </font>
    <font>
      <sz val="10"/>
      <name val="Arial"/>
      <family val="2"/>
    </font>
    <font>
      <sz val="12"/>
      <name val="Frutiger 45 Light"/>
      <family val="2"/>
    </font>
    <font>
      <i/>
      <sz val="12"/>
      <name val="Frutiger 45 Light"/>
      <family val="2"/>
    </font>
    <font>
      <sz val="11"/>
      <color indexed="8"/>
      <name val="Calibri"/>
      <family val="2"/>
    </font>
    <font>
      <b/>
      <sz val="14"/>
      <name val="Frutiger 87ExtraBlackCn"/>
      <family val="2"/>
    </font>
    <font>
      <sz val="11"/>
      <color theme="1"/>
      <name val="Arial"/>
      <family val="2"/>
    </font>
    <font>
      <b/>
      <sz val="12"/>
      <name val="Frutiger 45 Light"/>
      <family val="2"/>
    </font>
    <font>
      <sz val="10"/>
      <name val="Frutiger"/>
    </font>
    <font>
      <sz val="12"/>
      <color theme="1"/>
      <name val="Arial Mäori"/>
      <family val="2"/>
    </font>
    <font>
      <sz val="3"/>
      <color theme="1"/>
      <name val="Segoe UI"/>
      <family val="2"/>
      <scheme val="minor"/>
    </font>
    <font>
      <sz val="12"/>
      <color theme="1"/>
      <name val="Segoe UI"/>
      <family val="2"/>
      <scheme val="minor"/>
    </font>
    <font>
      <sz val="12"/>
      <color theme="1"/>
      <name val="Arial"/>
      <family val="2"/>
    </font>
    <font>
      <u/>
      <sz val="7.5"/>
      <color indexed="12"/>
      <name val="Arial"/>
      <family val="2"/>
    </font>
    <font>
      <sz val="9"/>
      <color indexed="81"/>
      <name val="Tahoma"/>
      <family val="2"/>
    </font>
    <font>
      <sz val="10"/>
      <color theme="1"/>
      <name val="Segoe UI"/>
      <family val="2"/>
      <scheme val="minor"/>
    </font>
    <font>
      <b/>
      <sz val="10"/>
      <color theme="1"/>
      <name val="Arial"/>
      <family val="2"/>
    </font>
    <font>
      <sz val="11"/>
      <color theme="1"/>
      <name val="Arial Mäori"/>
      <family val="2"/>
    </font>
    <font>
      <u/>
      <sz val="11"/>
      <color theme="10"/>
      <name val="Calibri"/>
      <family val="2"/>
    </font>
    <font>
      <sz val="11"/>
      <color rgb="FFFF0000"/>
      <name val="Segoe UI"/>
      <family val="2"/>
      <scheme val="minor"/>
    </font>
    <font>
      <b/>
      <sz val="11"/>
      <color theme="1"/>
      <name val="Segoe UI"/>
      <family val="2"/>
      <scheme val="minor"/>
    </font>
    <font>
      <b/>
      <sz val="12"/>
      <color theme="1"/>
      <name val="Segoe UI"/>
      <family val="2"/>
      <scheme val="minor"/>
    </font>
    <font>
      <sz val="11"/>
      <color rgb="FF000000"/>
      <name val="Segoe UI"/>
      <family val="2"/>
      <scheme val="minor"/>
    </font>
    <font>
      <u/>
      <sz val="11"/>
      <color indexed="12"/>
      <name val="Segoe UI"/>
      <family val="2"/>
      <scheme val="minor"/>
    </font>
    <font>
      <sz val="11"/>
      <color rgb="FF0000FF"/>
      <name val="Segoe UI"/>
      <family val="2"/>
      <scheme val="minor"/>
    </font>
    <font>
      <b/>
      <sz val="11"/>
      <name val="Segoe UI"/>
      <family val="2"/>
      <scheme val="minor"/>
    </font>
    <font>
      <b/>
      <sz val="22"/>
      <color rgb="FFED1164"/>
      <name val="Segoe UI"/>
      <family val="2"/>
      <scheme val="minor"/>
    </font>
    <font>
      <sz val="14"/>
      <color theme="1"/>
      <name val="Segoe UI Emoji"/>
      <family val="2"/>
    </font>
    <font>
      <sz val="11"/>
      <name val="Segoe UI"/>
      <family val="2"/>
      <scheme val="minor"/>
    </font>
    <font>
      <sz val="11"/>
      <color rgb="FFC00000"/>
      <name val="Segoe UI"/>
      <family val="2"/>
      <scheme val="minor"/>
    </font>
    <font>
      <b/>
      <sz val="14"/>
      <name val="Segoe UI"/>
      <family val="2"/>
      <scheme val="minor"/>
    </font>
    <font>
      <b/>
      <sz val="12"/>
      <name val="Segoe UI"/>
      <family val="2"/>
      <scheme val="minor"/>
    </font>
    <font>
      <sz val="14"/>
      <color rgb="FFC00000"/>
      <name val="Segoe UI"/>
      <family val="2"/>
      <scheme val="minor"/>
    </font>
    <font>
      <sz val="12"/>
      <name val="Segoe UI"/>
      <family val="2"/>
      <scheme val="minor"/>
    </font>
    <font>
      <b/>
      <sz val="11"/>
      <color indexed="8"/>
      <name val="Segoe UI"/>
      <family val="2"/>
      <scheme val="minor"/>
    </font>
    <font>
      <sz val="11"/>
      <color indexed="8"/>
      <name val="Segoe UI"/>
      <family val="2"/>
      <scheme val="minor"/>
    </font>
    <font>
      <b/>
      <sz val="11"/>
      <color rgb="FF000000"/>
      <name val="Segoe UI"/>
      <family val="2"/>
      <scheme val="minor"/>
    </font>
    <font>
      <b/>
      <sz val="11"/>
      <color rgb="FFFFFFFF"/>
      <name val="Segoe UI"/>
      <family val="2"/>
      <scheme val="minor"/>
    </font>
    <font>
      <sz val="22"/>
      <color rgb="FFED1164"/>
      <name val="Segoe UI"/>
      <family val="2"/>
      <scheme val="minor"/>
    </font>
    <font>
      <b/>
      <sz val="26"/>
      <color rgb="FFED1164"/>
      <name val="Segoe UI"/>
      <family val="2"/>
      <scheme val="minor"/>
    </font>
    <font>
      <b/>
      <sz val="28"/>
      <color rgb="FFED1164"/>
      <name val="Segoe UI"/>
      <family val="2"/>
      <scheme val="minor"/>
    </font>
    <font>
      <b/>
      <sz val="16"/>
      <name val="Segoe UI"/>
      <family val="2"/>
      <scheme val="minor"/>
    </font>
    <font>
      <b/>
      <sz val="18"/>
      <color theme="0"/>
      <name val="Segoe UI"/>
      <family val="2"/>
      <scheme val="minor"/>
    </font>
    <font>
      <sz val="13"/>
      <name val="Segoe UI"/>
      <family val="2"/>
      <scheme val="minor"/>
    </font>
    <font>
      <b/>
      <sz val="13"/>
      <name val="Segoe UI"/>
      <family val="2"/>
      <scheme val="minor"/>
    </font>
    <font>
      <sz val="10"/>
      <name val="Arial"/>
      <family val="2"/>
    </font>
    <font>
      <sz val="11"/>
      <color rgb="FFFF0000"/>
      <name val="Segoe UI"/>
      <family val="2"/>
    </font>
    <font>
      <sz val="10"/>
      <color rgb="FF000000"/>
      <name val="Arial"/>
      <family val="2"/>
    </font>
    <font>
      <sz val="11"/>
      <name val="Segoe UI"/>
      <family val="2"/>
    </font>
    <font>
      <b/>
      <sz val="11"/>
      <color rgb="FF000000"/>
      <name val="Segoe UI"/>
      <family val="2"/>
    </font>
    <font>
      <b/>
      <sz val="11"/>
      <name val="Segoe UI"/>
      <family val="2"/>
    </font>
    <font>
      <sz val="11"/>
      <color rgb="FF000000"/>
      <name val="Segoe UI"/>
      <family val="2"/>
    </font>
    <font>
      <b/>
      <sz val="11"/>
      <color rgb="FFFF0000"/>
      <name val="Segoe UI"/>
      <family val="2"/>
    </font>
    <font>
      <sz val="10"/>
      <color rgb="FFFF0000"/>
      <name val="Arial"/>
      <family val="2"/>
    </font>
    <font>
      <i/>
      <sz val="10"/>
      <color theme="1"/>
      <name val="Segoe UI Semibold"/>
      <family val="2"/>
    </font>
    <font>
      <i/>
      <sz val="10"/>
      <color rgb="FF000000"/>
      <name val="Segoe UI Semibold"/>
    </font>
    <font>
      <i/>
      <sz val="10"/>
      <color rgb="FFFF0000"/>
      <name val="Segoe UI Semibold"/>
    </font>
    <font>
      <i/>
      <sz val="10"/>
      <color theme="1"/>
      <name val="Segoe UI Semibold"/>
    </font>
    <font>
      <sz val="11"/>
      <color rgb="FF000000"/>
      <name val="Segoe UI"/>
      <scheme val="minor"/>
    </font>
    <font>
      <b/>
      <sz val="11"/>
      <color rgb="FF000000"/>
      <name val="Segoe UI"/>
      <scheme val="minor"/>
    </font>
  </fonts>
  <fills count="21">
    <fill>
      <patternFill patternType="none"/>
    </fill>
    <fill>
      <patternFill patternType="gray125"/>
    </fill>
    <fill>
      <patternFill patternType="solid">
        <fgColor indexed="48"/>
        <bgColor indexed="64"/>
      </patternFill>
    </fill>
    <fill>
      <patternFill patternType="solid">
        <fgColor indexed="6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6F5EE"/>
        <bgColor indexed="64"/>
      </patternFill>
    </fill>
    <fill>
      <patternFill patternType="solid">
        <fgColor rgb="FFED1164"/>
        <bgColor indexed="64"/>
      </patternFill>
    </fill>
    <fill>
      <patternFill patternType="solid">
        <fgColor rgb="FFEEF3AF"/>
        <bgColor indexed="64"/>
      </patternFill>
    </fill>
    <fill>
      <patternFill patternType="solid">
        <fgColor rgb="FFF6F5EE"/>
        <bgColor rgb="FF000000"/>
      </patternFill>
    </fill>
    <fill>
      <patternFill patternType="solid">
        <fgColor rgb="FF00A499"/>
        <bgColor indexed="64"/>
      </patternFill>
    </fill>
    <fill>
      <patternFill patternType="solid">
        <fgColor theme="0"/>
        <bgColor indexed="64"/>
      </patternFill>
    </fill>
    <fill>
      <patternFill patternType="solid">
        <fgColor rgb="FFE7CCEE"/>
        <bgColor rgb="FF000000"/>
      </patternFill>
    </fill>
    <fill>
      <patternFill patternType="solid">
        <fgColor rgb="FFF2F2F2"/>
        <bgColor rgb="FF000000"/>
      </patternFill>
    </fill>
    <fill>
      <patternFill patternType="solid">
        <fgColor rgb="FFBFBFBF"/>
        <bgColor rgb="FF000000"/>
      </patternFill>
    </fill>
    <fill>
      <patternFill patternType="solid">
        <fgColor rgb="FFC0C0C0"/>
        <bgColor rgb="FF000000"/>
      </patternFill>
    </fill>
    <fill>
      <patternFill patternType="solid">
        <fgColor theme="2"/>
        <bgColor indexed="64"/>
      </patternFill>
    </fill>
  </fills>
  <borders count="55">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42">
    <xf numFmtId="0" fontId="0" fillId="0" borderId="0"/>
    <xf numFmtId="0" fontId="11" fillId="2" borderId="0">
      <alignment horizontal="center" vertical="top"/>
    </xf>
    <xf numFmtId="0" fontId="9" fillId="0" borderId="0"/>
    <xf numFmtId="0" fontId="7" fillId="3" borderId="0"/>
    <xf numFmtId="0" fontId="12" fillId="0" borderId="0"/>
    <xf numFmtId="164" fontId="12" fillId="0" borderId="0" applyFont="0" applyFill="0" applyBorder="0" applyAlignment="0" applyProtection="0"/>
    <xf numFmtId="0" fontId="7" fillId="0" borderId="0"/>
    <xf numFmtId="0" fontId="7" fillId="0" borderId="0"/>
    <xf numFmtId="9" fontId="13" fillId="0" borderId="0" applyFont="0" applyFill="0" applyBorder="0" applyAlignment="0" applyProtection="0"/>
    <xf numFmtId="0" fontId="14" fillId="0" borderId="10">
      <alignment horizontal="left" wrapText="1" indent="2"/>
    </xf>
    <xf numFmtId="0" fontId="15" fillId="0" borderId="0">
      <alignment wrapText="1"/>
    </xf>
    <xf numFmtId="165" fontId="16" fillId="0" borderId="0" applyFont="0" applyFill="0" applyBorder="0" applyAlignment="0" applyProtection="0"/>
    <xf numFmtId="0" fontId="7" fillId="0" borderId="0">
      <alignment horizontal="left" indent="2"/>
    </xf>
    <xf numFmtId="0" fontId="17" fillId="0" borderId="0"/>
    <xf numFmtId="0" fontId="7" fillId="0" borderId="0"/>
    <xf numFmtId="0" fontId="18" fillId="0" borderId="0"/>
    <xf numFmtId="0" fontId="18" fillId="0" borderId="0"/>
    <xf numFmtId="0" fontId="18" fillId="0" borderId="0"/>
    <xf numFmtId="0" fontId="18" fillId="0" borderId="0"/>
    <xf numFmtId="9" fontId="12" fillId="0" borderId="0" applyFont="0" applyFill="0" applyBorder="0" applyAlignment="0" applyProtection="0"/>
    <xf numFmtId="0" fontId="19" fillId="0" borderId="11">
      <alignment vertical="center" wrapText="1"/>
    </xf>
    <xf numFmtId="0" fontId="20" fillId="0" borderId="12">
      <alignment horizontal="center"/>
    </xf>
    <xf numFmtId="0" fontId="25" fillId="0" borderId="0" applyNumberFormat="0" applyFill="0" applyBorder="0" applyAlignment="0" applyProtection="0">
      <alignment vertical="top"/>
      <protection locked="0"/>
    </xf>
    <xf numFmtId="9" fontId="7" fillId="0" borderId="0" applyFont="0" applyFill="0" applyBorder="0" applyAlignment="0" applyProtection="0"/>
    <xf numFmtId="0" fontId="27" fillId="0" borderId="0"/>
    <xf numFmtId="0" fontId="6" fillId="0" borderId="0"/>
    <xf numFmtId="0" fontId="6" fillId="0" borderId="0"/>
    <xf numFmtId="0" fontId="6" fillId="0" borderId="0"/>
    <xf numFmtId="0" fontId="6" fillId="0" borderId="0"/>
    <xf numFmtId="0" fontId="30" fillId="0" borderId="0" applyNumberFormat="0" applyFill="0" applyBorder="0" applyAlignment="0" applyProtection="0">
      <alignment vertical="top"/>
      <protection locked="0"/>
    </xf>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7" fillId="0" borderId="0" applyFont="0" applyFill="0" applyBorder="0" applyAlignment="0" applyProtection="0"/>
    <xf numFmtId="0" fontId="2" fillId="0" borderId="0"/>
    <xf numFmtId="43" fontId="57" fillId="0" borderId="0" applyFont="0" applyFill="0" applyBorder="0" applyAlignment="0" applyProtection="0"/>
  </cellStyleXfs>
  <cellXfs count="352">
    <xf numFmtId="0" fontId="0" fillId="0" borderId="0" xfId="0"/>
    <xf numFmtId="0" fontId="12" fillId="0" borderId="0" xfId="4"/>
    <xf numFmtId="0" fontId="22" fillId="0" borderId="0" xfId="4" applyFont="1"/>
    <xf numFmtId="0" fontId="23" fillId="0" borderId="0" xfId="4" applyFont="1"/>
    <xf numFmtId="0" fontId="24" fillId="0" borderId="0" xfId="4" applyFont="1"/>
    <xf numFmtId="170" fontId="12" fillId="0" borderId="0" xfId="4" applyNumberFormat="1"/>
    <xf numFmtId="0" fontId="12" fillId="0" borderId="0" xfId="4" applyAlignment="1">
      <alignment horizontal="left" indent="1"/>
    </xf>
    <xf numFmtId="0" fontId="5" fillId="0" borderId="0" xfId="4" applyFont="1"/>
    <xf numFmtId="0" fontId="7" fillId="0" borderId="0" xfId="0" applyFont="1"/>
    <xf numFmtId="0" fontId="4" fillId="0" borderId="0" xfId="0" applyFont="1"/>
    <xf numFmtId="0" fontId="0" fillId="0" borderId="0" xfId="0" applyAlignment="1">
      <alignment vertical="center"/>
    </xf>
    <xf numFmtId="0" fontId="8" fillId="0" borderId="0" xfId="0" applyFont="1" applyAlignment="1">
      <alignment vertical="center"/>
    </xf>
    <xf numFmtId="0" fontId="7" fillId="0" borderId="0" xfId="0" applyFont="1" applyAlignment="1">
      <alignment vertical="center"/>
    </xf>
    <xf numFmtId="0" fontId="21" fillId="0" borderId="0" xfId="4" applyFont="1" applyAlignment="1" applyProtection="1">
      <alignment vertical="center"/>
      <protection locked="0"/>
    </xf>
    <xf numFmtId="0" fontId="29" fillId="0" borderId="0" xfId="4" applyFont="1" applyAlignment="1" applyProtection="1">
      <alignment horizontal="left" vertical="center"/>
      <protection locked="0"/>
    </xf>
    <xf numFmtId="0" fontId="10" fillId="0" borderId="0" xfId="0" applyFont="1" applyAlignment="1">
      <alignment vertical="center"/>
    </xf>
    <xf numFmtId="0" fontId="0" fillId="0" borderId="0" xfId="0" applyAlignment="1">
      <alignment horizontal="left" vertical="center"/>
    </xf>
    <xf numFmtId="0" fontId="28" fillId="9" borderId="0" xfId="24" applyFont="1" applyFill="1"/>
    <xf numFmtId="0" fontId="8" fillId="9" borderId="0" xfId="0" applyFont="1" applyFill="1"/>
    <xf numFmtId="0" fontId="4" fillId="9" borderId="0" xfId="0" applyFont="1" applyFill="1"/>
    <xf numFmtId="0" fontId="7" fillId="9" borderId="0" xfId="0" applyFont="1" applyFill="1"/>
    <xf numFmtId="0" fontId="32" fillId="10" borderId="0" xfId="4" applyFont="1" applyFill="1" applyAlignment="1" applyProtection="1">
      <alignment horizontal="center"/>
      <protection locked="0"/>
    </xf>
    <xf numFmtId="0" fontId="39" fillId="10" borderId="0" xfId="40" applyFont="1" applyFill="1" applyAlignment="1">
      <alignment horizontal="center" vertical="center"/>
    </xf>
    <xf numFmtId="0" fontId="32" fillId="0" borderId="0" xfId="4" applyFont="1"/>
    <xf numFmtId="0" fontId="32" fillId="0" borderId="0" xfId="4" applyFont="1" applyAlignment="1">
      <alignment horizontal="center"/>
    </xf>
    <xf numFmtId="0" fontId="40" fillId="0" borderId="0" xfId="0" applyFont="1"/>
    <xf numFmtId="0" fontId="37" fillId="6" borderId="0" xfId="6" applyFont="1" applyFill="1"/>
    <xf numFmtId="0" fontId="40" fillId="0" borderId="0" xfId="6" applyFont="1"/>
    <xf numFmtId="0" fontId="37" fillId="7" borderId="0" xfId="6" applyFont="1" applyFill="1"/>
    <xf numFmtId="0" fontId="32" fillId="8" borderId="0" xfId="0" applyFont="1" applyFill="1"/>
    <xf numFmtId="0" fontId="32" fillId="0" borderId="0" xfId="0" applyFont="1"/>
    <xf numFmtId="0" fontId="40" fillId="7" borderId="0" xfId="0" applyFont="1" applyFill="1" applyAlignment="1">
      <alignment horizontal="left"/>
    </xf>
    <xf numFmtId="0" fontId="40" fillId="6" borderId="0" xfId="6" applyFont="1" applyFill="1"/>
    <xf numFmtId="0" fontId="40" fillId="6" borderId="0" xfId="0" applyFont="1" applyFill="1"/>
    <xf numFmtId="49" fontId="40" fillId="4" borderId="2" xfId="0" applyNumberFormat="1" applyFont="1" applyFill="1" applyBorder="1" applyAlignment="1">
      <alignment horizontal="left" vertical="center" wrapText="1"/>
    </xf>
    <xf numFmtId="167" fontId="40" fillId="0" borderId="3" xfId="0" applyNumberFormat="1" applyFont="1" applyBorder="1" applyAlignment="1" applyProtection="1">
      <alignment horizontal="right" vertical="center" wrapText="1"/>
      <protection locked="0"/>
    </xf>
    <xf numFmtId="167" fontId="40" fillId="4" borderId="21" xfId="0" applyNumberFormat="1" applyFont="1" applyFill="1" applyBorder="1" applyAlignment="1">
      <alignment horizontal="right" vertical="center" wrapText="1"/>
    </xf>
    <xf numFmtId="167" fontId="40" fillId="0" borderId="21" xfId="0" applyNumberFormat="1" applyFont="1" applyBorder="1" applyAlignment="1" applyProtection="1">
      <alignment horizontal="right" vertical="center" wrapText="1"/>
      <protection locked="0"/>
    </xf>
    <xf numFmtId="167" fontId="40" fillId="0" borderId="8" xfId="0" applyNumberFormat="1" applyFont="1" applyBorder="1" applyAlignment="1" applyProtection="1">
      <alignment horizontal="right" vertical="center" wrapText="1"/>
      <protection locked="0"/>
    </xf>
    <xf numFmtId="167" fontId="40" fillId="4" borderId="2" xfId="0" applyNumberFormat="1" applyFont="1" applyFill="1" applyBorder="1" applyAlignment="1">
      <alignment horizontal="right" vertical="center" wrapText="1"/>
    </xf>
    <xf numFmtId="167" fontId="40" fillId="0" borderId="2" xfId="0" applyNumberFormat="1" applyFont="1" applyBorder="1" applyAlignment="1" applyProtection="1">
      <alignment horizontal="right" vertical="center" wrapText="1"/>
      <protection locked="0"/>
    </xf>
    <xf numFmtId="167" fontId="40" fillId="0" borderId="5" xfId="0" applyNumberFormat="1" applyFont="1" applyBorder="1" applyAlignment="1" applyProtection="1">
      <alignment horizontal="right" vertical="center" wrapText="1"/>
      <protection locked="0"/>
    </xf>
    <xf numFmtId="49" fontId="40" fillId="0" borderId="2" xfId="0" applyNumberFormat="1" applyFont="1" applyBorder="1" applyAlignment="1" applyProtection="1">
      <alignment horizontal="left" vertical="center" wrapText="1"/>
      <protection locked="0"/>
    </xf>
    <xf numFmtId="167" fontId="40" fillId="4" borderId="18" xfId="0" applyNumberFormat="1" applyFont="1" applyFill="1" applyBorder="1" applyAlignment="1">
      <alignment horizontal="right" vertical="center" wrapText="1"/>
    </xf>
    <xf numFmtId="167" fontId="40" fillId="0" borderId="18" xfId="0" applyNumberFormat="1" applyFont="1" applyBorder="1" applyAlignment="1" applyProtection="1">
      <alignment horizontal="right" vertical="center" wrapText="1"/>
      <protection locked="0"/>
    </xf>
    <xf numFmtId="0" fontId="41" fillId="10" borderId="0" xfId="0" applyFont="1" applyFill="1" applyAlignment="1">
      <alignment horizontal="left" vertical="center"/>
    </xf>
    <xf numFmtId="0" fontId="37" fillId="10" borderId="0" xfId="0" applyFont="1" applyFill="1" applyAlignment="1">
      <alignment horizontal="left" vertical="center"/>
    </xf>
    <xf numFmtId="0" fontId="41" fillId="10" borderId="0" xfId="0" applyFont="1" applyFill="1" applyAlignment="1">
      <alignment vertical="center"/>
    </xf>
    <xf numFmtId="0" fontId="37" fillId="10" borderId="0" xfId="0" applyFont="1" applyFill="1" applyAlignment="1">
      <alignment vertical="center"/>
    </xf>
    <xf numFmtId="49" fontId="40" fillId="10" borderId="2" xfId="0" applyNumberFormat="1" applyFont="1" applyFill="1" applyBorder="1" applyAlignment="1">
      <alignment horizontal="left" vertical="center" wrapText="1"/>
    </xf>
    <xf numFmtId="167" fontId="40" fillId="10" borderId="3" xfId="0" applyNumberFormat="1" applyFont="1" applyFill="1" applyBorder="1" applyAlignment="1" applyProtection="1">
      <alignment horizontal="right" vertical="center" wrapText="1"/>
      <protection locked="0"/>
    </xf>
    <xf numFmtId="49" fontId="40" fillId="10" borderId="2" xfId="0" applyNumberFormat="1" applyFont="1" applyFill="1" applyBorder="1" applyAlignment="1" applyProtection="1">
      <alignment horizontal="center" vertical="center" wrapText="1"/>
      <protection locked="0"/>
    </xf>
    <xf numFmtId="49" fontId="40" fillId="10" borderId="2" xfId="0" applyNumberFormat="1" applyFont="1" applyFill="1" applyBorder="1" applyAlignment="1" applyProtection="1">
      <alignment horizontal="left" vertical="center" wrapText="1"/>
      <protection locked="0"/>
    </xf>
    <xf numFmtId="167" fontId="40" fillId="10" borderId="8" xfId="0" applyNumberFormat="1" applyFont="1" applyFill="1" applyBorder="1" applyAlignment="1" applyProtection="1">
      <alignment horizontal="right" vertical="center" wrapText="1"/>
      <protection locked="0"/>
    </xf>
    <xf numFmtId="168" fontId="40" fillId="10" borderId="2" xfId="8" applyNumberFormat="1" applyFont="1" applyFill="1" applyBorder="1" applyAlignment="1" applyProtection="1">
      <alignment horizontal="right" vertical="center" wrapText="1"/>
    </xf>
    <xf numFmtId="167" fontId="40" fillId="10" borderId="2" xfId="0" applyNumberFormat="1" applyFont="1" applyFill="1" applyBorder="1" applyAlignment="1" applyProtection="1">
      <alignment horizontal="right" vertical="center" wrapText="1"/>
      <protection locked="0"/>
    </xf>
    <xf numFmtId="167" fontId="40" fillId="10" borderId="2" xfId="0" applyNumberFormat="1" applyFont="1" applyFill="1" applyBorder="1" applyAlignment="1">
      <alignment horizontal="right" vertical="center" wrapText="1"/>
    </xf>
    <xf numFmtId="167" fontId="40" fillId="10" borderId="25" xfId="0" applyNumberFormat="1" applyFont="1" applyFill="1" applyBorder="1" applyAlignment="1" applyProtection="1">
      <alignment horizontal="right" vertical="center" wrapText="1"/>
      <protection locked="0"/>
    </xf>
    <xf numFmtId="167" fontId="40" fillId="10" borderId="5" xfId="0" applyNumberFormat="1" applyFont="1" applyFill="1" applyBorder="1" applyAlignment="1" applyProtection="1">
      <alignment horizontal="right" vertical="center" wrapText="1"/>
      <protection locked="0"/>
    </xf>
    <xf numFmtId="167" fontId="40" fillId="10" borderId="26" xfId="0" applyNumberFormat="1" applyFont="1" applyFill="1" applyBorder="1" applyAlignment="1" applyProtection="1">
      <alignment horizontal="right" vertical="center" wrapText="1"/>
      <protection locked="0"/>
    </xf>
    <xf numFmtId="49" fontId="40" fillId="10" borderId="2" xfId="0" applyNumberFormat="1" applyFont="1" applyFill="1" applyBorder="1" applyAlignment="1" applyProtection="1">
      <alignment horizontal="right" vertical="center" wrapText="1"/>
      <protection locked="0"/>
    </xf>
    <xf numFmtId="0" fontId="42" fillId="10" borderId="0" xfId="0" applyFont="1" applyFill="1" applyAlignment="1">
      <alignment horizontal="left" vertical="center"/>
    </xf>
    <xf numFmtId="0" fontId="44" fillId="10" borderId="0" xfId="0" applyFont="1" applyFill="1" applyAlignment="1">
      <alignment horizontal="left" vertical="center"/>
    </xf>
    <xf numFmtId="0" fontId="43" fillId="10" borderId="0" xfId="0" applyFont="1" applyFill="1" applyAlignment="1">
      <alignment horizontal="left" vertical="center"/>
    </xf>
    <xf numFmtId="49" fontId="40" fillId="0" borderId="2" xfId="0" applyNumberFormat="1" applyFont="1" applyBorder="1" applyAlignment="1" applyProtection="1">
      <alignment horizontal="center" vertical="center" wrapText="1"/>
      <protection locked="0"/>
    </xf>
    <xf numFmtId="167" fontId="40" fillId="0" borderId="20" xfId="0" applyNumberFormat="1" applyFont="1" applyBorder="1" applyAlignment="1" applyProtection="1">
      <alignment horizontal="right" vertical="center" wrapText="1"/>
      <protection locked="0"/>
    </xf>
    <xf numFmtId="167" fontId="40" fillId="0" borderId="23" xfId="0" applyNumberFormat="1" applyFont="1" applyBorder="1" applyAlignment="1" applyProtection="1">
      <alignment horizontal="right" vertical="center" wrapText="1"/>
      <protection locked="0"/>
    </xf>
    <xf numFmtId="167" fontId="40" fillId="0" borderId="25" xfId="0" applyNumberFormat="1" applyFont="1" applyBorder="1" applyAlignment="1" applyProtection="1">
      <alignment horizontal="right" vertical="center" wrapText="1"/>
      <protection locked="0"/>
    </xf>
    <xf numFmtId="167" fontId="40" fillId="0" borderId="22" xfId="0" applyNumberFormat="1" applyFont="1" applyBorder="1" applyAlignment="1" applyProtection="1">
      <alignment horizontal="right" vertical="center" wrapText="1"/>
      <protection locked="0"/>
    </xf>
    <xf numFmtId="167" fontId="40" fillId="0" borderId="24" xfId="0" applyNumberFormat="1" applyFont="1" applyBorder="1" applyAlignment="1" applyProtection="1">
      <alignment horizontal="right" vertical="center" wrapText="1"/>
      <protection locked="0"/>
    </xf>
    <xf numFmtId="167" fontId="40" fillId="0" borderId="26" xfId="0" applyNumberFormat="1" applyFont="1" applyBorder="1" applyAlignment="1" applyProtection="1">
      <alignment horizontal="right" vertical="center" wrapText="1"/>
      <protection locked="0"/>
    </xf>
    <xf numFmtId="49" fontId="40" fillId="0" borderId="2" xfId="0" applyNumberFormat="1" applyFont="1" applyBorder="1" applyAlignment="1" applyProtection="1">
      <alignment horizontal="right" vertical="center" wrapText="1"/>
      <protection locked="0"/>
    </xf>
    <xf numFmtId="167" fontId="40" fillId="0" borderId="17" xfId="0" applyNumberFormat="1" applyFont="1" applyBorder="1" applyAlignment="1" applyProtection="1">
      <alignment horizontal="right" vertical="center" wrapText="1"/>
      <protection locked="0"/>
    </xf>
    <xf numFmtId="167" fontId="40" fillId="0" borderId="19" xfId="0" applyNumberFormat="1" applyFont="1" applyBorder="1" applyAlignment="1" applyProtection="1">
      <alignment horizontal="right" vertical="center" wrapText="1"/>
      <protection locked="0"/>
    </xf>
    <xf numFmtId="167" fontId="40" fillId="10" borderId="15" xfId="0" applyNumberFormat="1" applyFont="1" applyFill="1" applyBorder="1" applyAlignment="1" applyProtection="1">
      <alignment horizontal="right" vertical="center" wrapText="1"/>
      <protection locked="0"/>
    </xf>
    <xf numFmtId="167" fontId="40" fillId="10" borderId="7" xfId="0" applyNumberFormat="1" applyFont="1" applyFill="1" applyBorder="1" applyAlignment="1" applyProtection="1">
      <alignment horizontal="right" vertical="center" wrapText="1"/>
      <protection locked="0"/>
    </xf>
    <xf numFmtId="167" fontId="40" fillId="10" borderId="16" xfId="0" applyNumberFormat="1" applyFont="1" applyFill="1" applyBorder="1" applyAlignment="1" applyProtection="1">
      <alignment horizontal="right" vertical="center" wrapText="1"/>
      <protection locked="0"/>
    </xf>
    <xf numFmtId="0" fontId="34" fillId="13" borderId="0" xfId="4" applyFont="1" applyFill="1" applyAlignment="1">
      <alignment vertical="center"/>
    </xf>
    <xf numFmtId="0" fontId="34" fillId="13" borderId="0" xfId="4" applyFont="1" applyFill="1"/>
    <xf numFmtId="0" fontId="34" fillId="13" borderId="0" xfId="4" applyFont="1" applyFill="1" applyAlignment="1">
      <alignment horizontal="left" indent="1"/>
    </xf>
    <xf numFmtId="0" fontId="49" fillId="13" borderId="0" xfId="4" applyFont="1" applyFill="1" applyAlignment="1">
      <alignment horizontal="center" vertical="center"/>
    </xf>
    <xf numFmtId="0" fontId="34" fillId="13" borderId="0" xfId="4" applyFont="1" applyFill="1" applyAlignment="1">
      <alignment horizontal="left" vertical="center"/>
    </xf>
    <xf numFmtId="0" fontId="40" fillId="13" borderId="0" xfId="4" applyFont="1" applyFill="1" applyAlignment="1">
      <alignment horizontal="left" vertical="center"/>
    </xf>
    <xf numFmtId="49" fontId="34" fillId="13" borderId="0" xfId="4" applyNumberFormat="1" applyFont="1" applyFill="1" applyAlignment="1">
      <alignment vertical="top"/>
    </xf>
    <xf numFmtId="49" fontId="34" fillId="13" borderId="0" xfId="4" applyNumberFormat="1" applyFont="1" applyFill="1" applyAlignment="1">
      <alignment horizontal="left" vertical="top" indent="2"/>
    </xf>
    <xf numFmtId="49" fontId="34" fillId="13" borderId="0" xfId="4" applyNumberFormat="1" applyFont="1" applyFill="1" applyAlignment="1">
      <alignment horizontal="left" vertical="top"/>
    </xf>
    <xf numFmtId="49" fontId="34" fillId="13" borderId="0" xfId="4" applyNumberFormat="1" applyFont="1" applyFill="1" applyAlignment="1">
      <alignment horizontal="left" vertical="top" indent="3"/>
    </xf>
    <xf numFmtId="49" fontId="34" fillId="13" borderId="0" xfId="4" applyNumberFormat="1" applyFont="1" applyFill="1" applyAlignment="1" applyProtection="1">
      <alignment horizontal="left" vertical="top" indent="3"/>
      <protection locked="0"/>
    </xf>
    <xf numFmtId="49" fontId="34" fillId="13" borderId="0" xfId="4" applyNumberFormat="1" applyFont="1" applyFill="1" applyAlignment="1">
      <alignment vertical="center"/>
    </xf>
    <xf numFmtId="0" fontId="40" fillId="13" borderId="0" xfId="4" applyFont="1" applyFill="1" applyAlignment="1">
      <alignment horizontal="left"/>
    </xf>
    <xf numFmtId="49" fontId="34" fillId="13" borderId="0" xfId="4" applyNumberFormat="1" applyFont="1" applyFill="1" applyAlignment="1">
      <alignment horizontal="left" vertical="top" indent="1"/>
    </xf>
    <xf numFmtId="0" fontId="37" fillId="13" borderId="0" xfId="4" applyFont="1" applyFill="1" applyAlignment="1">
      <alignment horizontal="left" vertical="center" indent="1"/>
    </xf>
    <xf numFmtId="0" fontId="48" fillId="13" borderId="0" xfId="4" applyFont="1" applyFill="1" applyAlignment="1">
      <alignment vertical="center" wrapText="1"/>
    </xf>
    <xf numFmtId="0" fontId="48" fillId="13" borderId="0" xfId="4" applyFont="1" applyFill="1" applyAlignment="1">
      <alignment horizontal="left" vertical="center" wrapText="1" indent="1"/>
    </xf>
    <xf numFmtId="0" fontId="34" fillId="13" borderId="0" xfId="4" applyFont="1" applyFill="1" applyAlignment="1">
      <alignment vertical="center" wrapText="1"/>
    </xf>
    <xf numFmtId="49" fontId="34" fillId="13" borderId="0" xfId="4" applyNumberFormat="1" applyFont="1" applyFill="1" applyAlignment="1">
      <alignment horizontal="left" vertical="top" wrapText="1"/>
    </xf>
    <xf numFmtId="49" fontId="34" fillId="13" borderId="0" xfId="4" applyNumberFormat="1" applyFont="1" applyFill="1" applyAlignment="1">
      <alignment horizontal="left" vertical="top" wrapText="1" indent="1"/>
    </xf>
    <xf numFmtId="0" fontId="34" fillId="13" borderId="0" xfId="4" applyFont="1" applyFill="1" applyAlignment="1">
      <alignment horizontal="left" vertical="center" indent="1"/>
    </xf>
    <xf numFmtId="0" fontId="48" fillId="13" borderId="0" xfId="4" applyFont="1" applyFill="1" applyAlignment="1">
      <alignment horizontal="right" vertical="center" wrapText="1"/>
    </xf>
    <xf numFmtId="0" fontId="34" fillId="13" borderId="0" xfId="4" applyFont="1" applyFill="1" applyAlignment="1">
      <alignment wrapText="1"/>
    </xf>
    <xf numFmtId="0" fontId="48" fillId="13" borderId="0" xfId="4" applyFont="1" applyFill="1"/>
    <xf numFmtId="0" fontId="34" fillId="13" borderId="0" xfId="4" applyFont="1" applyFill="1" applyAlignment="1">
      <alignment horizontal="left" vertical="center" wrapText="1" indent="1"/>
    </xf>
    <xf numFmtId="0" fontId="34" fillId="13" borderId="0" xfId="4" applyFont="1" applyFill="1" applyAlignment="1">
      <alignment vertical="top" wrapText="1"/>
    </xf>
    <xf numFmtId="0" fontId="34" fillId="0" borderId="2" xfId="4" applyFont="1" applyBorder="1" applyAlignment="1" applyProtection="1">
      <alignment horizontal="center" vertical="center" wrapText="1"/>
      <protection locked="0"/>
    </xf>
    <xf numFmtId="0" fontId="34" fillId="13" borderId="0" xfId="4" applyFont="1" applyFill="1" applyAlignment="1">
      <alignment horizontal="left" vertical="center" wrapText="1"/>
    </xf>
    <xf numFmtId="0" fontId="38" fillId="13" borderId="0" xfId="4" applyFont="1" applyFill="1" applyAlignment="1">
      <alignment horizontal="left" vertical="center"/>
    </xf>
    <xf numFmtId="0" fontId="50" fillId="13" borderId="0" xfId="4" applyFont="1" applyFill="1" applyAlignment="1">
      <alignment horizontal="left" vertical="center"/>
    </xf>
    <xf numFmtId="0" fontId="38" fillId="10" borderId="0" xfId="4" applyFont="1" applyFill="1" applyAlignment="1" applyProtection="1">
      <alignment horizontal="center" vertical="center"/>
      <protection locked="0"/>
    </xf>
    <xf numFmtId="0" fontId="53" fillId="10" borderId="0" xfId="0" applyFont="1" applyFill="1" applyAlignment="1">
      <alignment horizontal="left" vertical="center"/>
    </xf>
    <xf numFmtId="0" fontId="42" fillId="0" borderId="2" xfId="0" applyFont="1" applyBorder="1" applyAlignment="1">
      <alignment horizontal="left" vertical="center"/>
    </xf>
    <xf numFmtId="0" fontId="56" fillId="10" borderId="29" xfId="3" applyFont="1" applyFill="1" applyBorder="1" applyAlignment="1">
      <alignment horizontal="left" vertical="center" wrapText="1"/>
    </xf>
    <xf numFmtId="0" fontId="55" fillId="10" borderId="29" xfId="3" applyFont="1" applyFill="1" applyBorder="1" applyAlignment="1">
      <alignment horizontal="center" vertical="center" wrapText="1"/>
    </xf>
    <xf numFmtId="0" fontId="56" fillId="10" borderId="29" xfId="3" applyFont="1" applyFill="1" applyBorder="1" applyAlignment="1">
      <alignment horizontal="center" vertical="center" wrapText="1"/>
    </xf>
    <xf numFmtId="0" fontId="0" fillId="10" borderId="0" xfId="0" applyFill="1" applyAlignment="1">
      <alignment vertical="center"/>
    </xf>
    <xf numFmtId="0" fontId="8" fillId="10" borderId="0" xfId="0" applyFont="1" applyFill="1" applyAlignment="1">
      <alignment vertical="center"/>
    </xf>
    <xf numFmtId="0" fontId="7" fillId="10" borderId="0" xfId="0" applyFont="1" applyFill="1" applyAlignment="1">
      <alignment vertical="center"/>
    </xf>
    <xf numFmtId="0" fontId="10" fillId="10" borderId="0" xfId="0" applyFont="1" applyFill="1" applyAlignment="1">
      <alignment vertical="center"/>
    </xf>
    <xf numFmtId="0" fontId="45" fillId="10" borderId="0" xfId="0" applyFont="1" applyFill="1" applyAlignment="1">
      <alignment vertical="center"/>
    </xf>
    <xf numFmtId="166" fontId="42" fillId="5" borderId="12" xfId="0" applyNumberFormat="1" applyFont="1" applyFill="1" applyBorder="1" applyAlignment="1">
      <alignment horizontal="center" vertical="center" wrapText="1"/>
    </xf>
    <xf numFmtId="0" fontId="42" fillId="5" borderId="12" xfId="0" applyFont="1" applyFill="1" applyBorder="1" applyAlignment="1">
      <alignment horizontal="center" vertical="center" wrapText="1"/>
    </xf>
    <xf numFmtId="167" fontId="40" fillId="0" borderId="27" xfId="0" applyNumberFormat="1" applyFont="1" applyBorder="1" applyAlignment="1" applyProtection="1">
      <alignment horizontal="right" vertical="center" wrapText="1"/>
      <protection locked="0"/>
    </xf>
    <xf numFmtId="49" fontId="40" fillId="0" borderId="30" xfId="0" applyNumberFormat="1" applyFont="1" applyBorder="1" applyAlignment="1" applyProtection="1">
      <alignment horizontal="center" vertical="center" wrapText="1"/>
      <protection locked="0"/>
    </xf>
    <xf numFmtId="49" fontId="40" fillId="0" borderId="30" xfId="0" applyNumberFormat="1" applyFont="1" applyBorder="1" applyAlignment="1" applyProtection="1">
      <alignment horizontal="left" vertical="center" wrapText="1"/>
      <protection locked="0"/>
    </xf>
    <xf numFmtId="167" fontId="40" fillId="0" borderId="31" xfId="0" applyNumberFormat="1" applyFont="1" applyBorder="1" applyAlignment="1" applyProtection="1">
      <alignment horizontal="right" vertical="center" wrapText="1"/>
      <protection locked="0"/>
    </xf>
    <xf numFmtId="167" fontId="40" fillId="0" borderId="30" xfId="0" applyNumberFormat="1" applyFont="1" applyBorder="1" applyAlignment="1" applyProtection="1">
      <alignment horizontal="right" vertical="center" wrapText="1"/>
      <protection locked="0"/>
    </xf>
    <xf numFmtId="167" fontId="40" fillId="4" borderId="30" xfId="0" applyNumberFormat="1" applyFont="1" applyFill="1" applyBorder="1" applyAlignment="1">
      <alignment horizontal="right" vertical="center" wrapText="1"/>
    </xf>
    <xf numFmtId="167" fontId="40" fillId="0" borderId="32" xfId="0" applyNumberFormat="1" applyFont="1" applyBorder="1" applyAlignment="1" applyProtection="1">
      <alignment horizontal="right" vertical="center" wrapText="1"/>
      <protection locked="0"/>
    </xf>
    <xf numFmtId="168" fontId="40" fillId="10" borderId="30" xfId="8" applyNumberFormat="1" applyFont="1" applyFill="1" applyBorder="1" applyAlignment="1" applyProtection="1">
      <alignment horizontal="right" vertical="center" wrapText="1"/>
    </xf>
    <xf numFmtId="0" fontId="55" fillId="10" borderId="10" xfId="3" applyFont="1" applyFill="1" applyBorder="1" applyAlignment="1">
      <alignment horizontal="center" vertical="center" wrapText="1"/>
    </xf>
    <xf numFmtId="0" fontId="56" fillId="10" borderId="10" xfId="3" applyFont="1" applyFill="1" applyBorder="1" applyAlignment="1">
      <alignment horizontal="center" vertical="center" wrapText="1"/>
    </xf>
    <xf numFmtId="168" fontId="40" fillId="14" borderId="30" xfId="8" applyNumberFormat="1" applyFont="1" applyFill="1" applyBorder="1" applyAlignment="1" applyProtection="1">
      <alignment horizontal="right" vertical="center" wrapText="1"/>
    </xf>
    <xf numFmtId="168" fontId="40" fillId="14" borderId="2" xfId="8" applyNumberFormat="1" applyFont="1" applyFill="1" applyBorder="1" applyAlignment="1" applyProtection="1">
      <alignment horizontal="right" vertical="center" wrapText="1"/>
    </xf>
    <xf numFmtId="49" fontId="40" fillId="15" borderId="2" xfId="0" applyNumberFormat="1" applyFont="1" applyFill="1" applyBorder="1" applyAlignment="1" applyProtection="1">
      <alignment horizontal="center" vertical="center"/>
      <protection locked="0"/>
    </xf>
    <xf numFmtId="167" fontId="40" fillId="15" borderId="28" xfId="0" applyNumberFormat="1" applyFont="1" applyFill="1" applyBorder="1" applyAlignment="1" applyProtection="1">
      <alignment horizontal="right" vertical="center" wrapText="1"/>
      <protection locked="0"/>
    </xf>
    <xf numFmtId="167" fontId="40" fillId="15" borderId="8" xfId="0" applyNumberFormat="1" applyFont="1" applyFill="1" applyBorder="1" applyAlignment="1" applyProtection="1">
      <alignment horizontal="right" vertical="center" wrapText="1"/>
      <protection locked="0"/>
    </xf>
    <xf numFmtId="49" fontId="40" fillId="15" borderId="2" xfId="0" applyNumberFormat="1" applyFont="1" applyFill="1" applyBorder="1" applyAlignment="1" applyProtection="1">
      <alignment horizontal="left" vertical="center" wrapText="1"/>
      <protection locked="0"/>
    </xf>
    <xf numFmtId="0" fontId="27" fillId="10" borderId="0" xfId="4" applyFont="1" applyFill="1" applyProtection="1">
      <protection locked="0"/>
    </xf>
    <xf numFmtId="0" fontId="33" fillId="10" borderId="0" xfId="4" applyFont="1" applyFill="1" applyAlignment="1" applyProtection="1">
      <alignment vertical="center"/>
      <protection locked="0"/>
    </xf>
    <xf numFmtId="0" fontId="32" fillId="10" borderId="0" xfId="4" applyFont="1" applyFill="1" applyAlignment="1" applyProtection="1">
      <alignment vertical="center"/>
      <protection locked="0"/>
    </xf>
    <xf numFmtId="0" fontId="42" fillId="5" borderId="2" xfId="3" applyFont="1" applyFill="1" applyBorder="1" applyAlignment="1">
      <alignment horizontal="left" vertical="center" wrapText="1"/>
    </xf>
    <xf numFmtId="0" fontId="42" fillId="5" borderId="2" xfId="3" applyFont="1" applyFill="1" applyBorder="1" applyAlignment="1">
      <alignment horizontal="center" vertical="center" wrapText="1"/>
    </xf>
    <xf numFmtId="168" fontId="40" fillId="4" borderId="2" xfId="23" applyNumberFormat="1" applyFont="1" applyFill="1" applyBorder="1" applyAlignment="1" applyProtection="1">
      <alignment horizontal="right" vertical="center" wrapText="1"/>
    </xf>
    <xf numFmtId="172" fontId="40" fillId="4" borderId="2" xfId="41" applyNumberFormat="1" applyFont="1" applyFill="1" applyBorder="1" applyAlignment="1" applyProtection="1">
      <alignment horizontal="right" vertical="center" wrapText="1"/>
    </xf>
    <xf numFmtId="0" fontId="42" fillId="5" borderId="2" xfId="3" applyFont="1" applyFill="1" applyBorder="1" applyAlignment="1">
      <alignment vertical="center" wrapText="1"/>
    </xf>
    <xf numFmtId="0" fontId="40" fillId="4" borderId="2" xfId="0" applyFont="1" applyFill="1" applyBorder="1" applyAlignment="1">
      <alignment horizontal="left" vertical="center" wrapText="1"/>
    </xf>
    <xf numFmtId="0" fontId="31" fillId="6" borderId="0" xfId="6" applyFont="1" applyFill="1"/>
    <xf numFmtId="0" fontId="58" fillId="16" borderId="0" xfId="0" applyFont="1" applyFill="1"/>
    <xf numFmtId="0" fontId="8" fillId="17" borderId="0" xfId="0" applyFont="1" applyFill="1" applyAlignment="1">
      <alignment wrapText="1"/>
    </xf>
    <xf numFmtId="0" fontId="7" fillId="0" borderId="4" xfId="0" applyFont="1" applyBorder="1"/>
    <xf numFmtId="0" fontId="7" fillId="0" borderId="13" xfId="0" applyFont="1" applyBorder="1"/>
    <xf numFmtId="0" fontId="7" fillId="0" borderId="5" xfId="0" applyFont="1" applyBorder="1"/>
    <xf numFmtId="0" fontId="7" fillId="0" borderId="6" xfId="0" applyFont="1" applyBorder="1"/>
    <xf numFmtId="0" fontId="7" fillId="0" borderId="7" xfId="0" applyFont="1" applyBorder="1"/>
    <xf numFmtId="0" fontId="7" fillId="0" borderId="28" xfId="0" applyFont="1" applyBorder="1"/>
    <xf numFmtId="0" fontId="7" fillId="0" borderId="30" xfId="0" applyFont="1" applyBorder="1"/>
    <xf numFmtId="0" fontId="0" fillId="0" borderId="7" xfId="0" applyBorder="1"/>
    <xf numFmtId="0" fontId="0" fillId="0" borderId="6" xfId="0" applyBorder="1"/>
    <xf numFmtId="14" fontId="0" fillId="0" borderId="0" xfId="0" applyNumberFormat="1"/>
    <xf numFmtId="0" fontId="0" fillId="0" borderId="49" xfId="0" applyBorder="1"/>
    <xf numFmtId="0" fontId="0" fillId="0" borderId="50" xfId="0" applyBorder="1"/>
    <xf numFmtId="0" fontId="0" fillId="0" borderId="51" xfId="0" applyBorder="1"/>
    <xf numFmtId="0" fontId="0" fillId="0" borderId="52" xfId="0" applyBorder="1"/>
    <xf numFmtId="0" fontId="0" fillId="0" borderId="40" xfId="0" applyBorder="1"/>
    <xf numFmtId="0" fontId="60" fillId="0" borderId="0" xfId="0" applyFont="1"/>
    <xf numFmtId="0" fontId="61" fillId="0" borderId="0" xfId="0" applyFont="1"/>
    <xf numFmtId="0" fontId="62" fillId="18" borderId="0" xfId="0" applyFont="1" applyFill="1"/>
    <xf numFmtId="0" fontId="62" fillId="19" borderId="0" xfId="0" applyFont="1" applyFill="1"/>
    <xf numFmtId="0" fontId="60" fillId="0" borderId="0" xfId="0" quotePrefix="1" applyFont="1"/>
    <xf numFmtId="0" fontId="63" fillId="0" borderId="0" xfId="0" applyFont="1"/>
    <xf numFmtId="14" fontId="60" fillId="0" borderId="0" xfId="0" applyNumberFormat="1" applyFont="1"/>
    <xf numFmtId="14" fontId="62" fillId="18" borderId="0" xfId="0" applyNumberFormat="1" applyFont="1" applyFill="1"/>
    <xf numFmtId="173" fontId="60" fillId="0" borderId="0" xfId="0" applyNumberFormat="1" applyFont="1"/>
    <xf numFmtId="173" fontId="62" fillId="18" borderId="0" xfId="0" applyNumberFormat="1" applyFont="1" applyFill="1"/>
    <xf numFmtId="173" fontId="60" fillId="0" borderId="0" xfId="0" quotePrefix="1" applyNumberFormat="1" applyFont="1"/>
    <xf numFmtId="173" fontId="0" fillId="0" borderId="0" xfId="0" applyNumberFormat="1"/>
    <xf numFmtId="0" fontId="58" fillId="0" borderId="0" xfId="0" applyFont="1"/>
    <xf numFmtId="0" fontId="64" fillId="19" borderId="0" xfId="0" applyFont="1" applyFill="1"/>
    <xf numFmtId="0" fontId="65" fillId="0" borderId="0" xfId="0" applyFont="1"/>
    <xf numFmtId="0" fontId="32" fillId="20" borderId="0" xfId="4" applyFont="1" applyFill="1" applyAlignment="1" applyProtection="1">
      <alignment vertical="center"/>
      <protection locked="0"/>
    </xf>
    <xf numFmtId="0" fontId="59" fillId="0" borderId="38" xfId="0" applyFont="1" applyBorder="1" applyAlignment="1">
      <alignment wrapText="1"/>
    </xf>
    <xf numFmtId="0" fontId="0" fillId="0" borderId="0" xfId="0" applyAlignment="1">
      <alignment wrapText="1"/>
    </xf>
    <xf numFmtId="0" fontId="0" fillId="0" borderId="44" xfId="0" applyBorder="1"/>
    <xf numFmtId="0" fontId="59" fillId="0" borderId="0" xfId="0" applyFont="1"/>
    <xf numFmtId="49" fontId="40" fillId="4" borderId="2" xfId="0" applyNumberFormat="1" applyFont="1" applyFill="1" applyBorder="1" applyAlignment="1" applyProtection="1">
      <alignment horizontal="left" vertical="center" wrapText="1"/>
      <protection locked="0"/>
    </xf>
    <xf numFmtId="167" fontId="40" fillId="4" borderId="3" xfId="0" applyNumberFormat="1" applyFont="1" applyFill="1" applyBorder="1" applyAlignment="1" applyProtection="1">
      <alignment horizontal="right" vertical="center" wrapText="1"/>
      <protection locked="0"/>
    </xf>
    <xf numFmtId="49" fontId="40" fillId="4" borderId="2" xfId="0" applyNumberFormat="1" applyFont="1" applyFill="1" applyBorder="1" applyAlignment="1" applyProtection="1">
      <alignment horizontal="right" vertical="center" wrapText="1"/>
      <protection locked="0"/>
    </xf>
    <xf numFmtId="167" fontId="40" fillId="4" borderId="20" xfId="0" applyNumberFormat="1" applyFont="1" applyFill="1" applyBorder="1" applyAlignment="1" applyProtection="1">
      <alignment horizontal="right" vertical="center" wrapText="1"/>
      <protection locked="0"/>
    </xf>
    <xf numFmtId="167" fontId="40" fillId="4" borderId="21" xfId="0" applyNumberFormat="1" applyFont="1" applyFill="1" applyBorder="1" applyAlignment="1" applyProtection="1">
      <alignment horizontal="right" vertical="center" wrapText="1"/>
      <protection locked="0"/>
    </xf>
    <xf numFmtId="167" fontId="40" fillId="4" borderId="22" xfId="0" applyNumberFormat="1" applyFont="1" applyFill="1" applyBorder="1" applyAlignment="1" applyProtection="1">
      <alignment horizontal="right" vertical="center" wrapText="1"/>
      <protection locked="0"/>
    </xf>
    <xf numFmtId="167" fontId="40" fillId="4" borderId="8" xfId="0" applyNumberFormat="1" applyFont="1" applyFill="1" applyBorder="1" applyAlignment="1" applyProtection="1">
      <alignment horizontal="right" vertical="center" wrapText="1"/>
      <protection locked="0"/>
    </xf>
    <xf numFmtId="167" fontId="40" fillId="4" borderId="23" xfId="0" applyNumberFormat="1" applyFont="1" applyFill="1" applyBorder="1" applyAlignment="1" applyProtection="1">
      <alignment horizontal="right" vertical="center" wrapText="1"/>
      <protection locked="0"/>
    </xf>
    <xf numFmtId="167" fontId="40" fillId="4" borderId="2" xfId="0" applyNumberFormat="1" applyFont="1" applyFill="1" applyBorder="1" applyAlignment="1" applyProtection="1">
      <alignment horizontal="right" vertical="center" wrapText="1"/>
      <protection locked="0"/>
    </xf>
    <xf numFmtId="167" fontId="40" fillId="4" borderId="24" xfId="0" applyNumberFormat="1" applyFont="1" applyFill="1" applyBorder="1" applyAlignment="1" applyProtection="1">
      <alignment horizontal="right" vertical="center" wrapText="1"/>
      <protection locked="0"/>
    </xf>
    <xf numFmtId="167" fontId="40" fillId="4" borderId="17" xfId="0" applyNumberFormat="1" applyFont="1" applyFill="1" applyBorder="1" applyAlignment="1" applyProtection="1">
      <alignment horizontal="right" vertical="center" wrapText="1"/>
      <protection locked="0"/>
    </xf>
    <xf numFmtId="167" fontId="40" fillId="4" borderId="18" xfId="0" applyNumberFormat="1" applyFont="1" applyFill="1" applyBorder="1" applyAlignment="1" applyProtection="1">
      <alignment horizontal="right" vertical="center" wrapText="1"/>
      <protection locked="0"/>
    </xf>
    <xf numFmtId="167" fontId="40" fillId="4" borderId="19" xfId="0" applyNumberFormat="1" applyFont="1" applyFill="1" applyBorder="1" applyAlignment="1" applyProtection="1">
      <alignment horizontal="right" vertical="center" wrapText="1"/>
      <protection locked="0"/>
    </xf>
    <xf numFmtId="0" fontId="43" fillId="4" borderId="2" xfId="3" applyFont="1" applyFill="1" applyBorder="1" applyAlignment="1">
      <alignment vertical="center" wrapText="1"/>
    </xf>
    <xf numFmtId="0" fontId="1" fillId="10" borderId="0" xfId="4" applyFont="1" applyFill="1" applyProtection="1">
      <protection locked="0"/>
    </xf>
    <xf numFmtId="0" fontId="1" fillId="10" borderId="0" xfId="4" applyFont="1" applyFill="1" applyAlignment="1" applyProtection="1">
      <alignment horizontal="right"/>
      <protection locked="0"/>
    </xf>
    <xf numFmtId="0" fontId="1" fillId="10" borderId="0" xfId="4" applyFont="1" applyFill="1" applyAlignment="1" applyProtection="1">
      <alignment vertical="center"/>
      <protection locked="0"/>
    </xf>
    <xf numFmtId="0" fontId="1" fillId="10" borderId="0" xfId="4" applyFont="1" applyFill="1" applyAlignment="1" applyProtection="1">
      <alignment vertical="center" wrapText="1"/>
      <protection locked="0"/>
    </xf>
    <xf numFmtId="0" fontId="1" fillId="10" borderId="0" xfId="4" applyFont="1" applyFill="1" applyAlignment="1" applyProtection="1">
      <alignment horizontal="left" vertical="center" wrapText="1"/>
      <protection locked="0"/>
    </xf>
    <xf numFmtId="0" fontId="1" fillId="20" borderId="0" xfId="4" applyFont="1" applyFill="1" applyProtection="1">
      <protection locked="0"/>
    </xf>
    <xf numFmtId="49" fontId="1" fillId="15" borderId="2" xfId="24" applyNumberFormat="1" applyFont="1" applyFill="1" applyBorder="1" applyAlignment="1" applyProtection="1">
      <alignment horizontal="left" vertical="center"/>
      <protection locked="0"/>
    </xf>
    <xf numFmtId="49" fontId="1" fillId="0" borderId="30" xfId="24" applyNumberFormat="1" applyFont="1" applyBorder="1" applyAlignment="1" applyProtection="1">
      <alignment horizontal="center" vertical="center"/>
      <protection locked="0"/>
    </xf>
    <xf numFmtId="49" fontId="1" fillId="0" borderId="30" xfId="0" applyNumberFormat="1" applyFont="1" applyBorder="1" applyAlignment="1" applyProtection="1">
      <alignment horizontal="center" vertical="center"/>
      <protection locked="0"/>
    </xf>
    <xf numFmtId="49" fontId="1" fillId="0" borderId="2" xfId="24" applyNumberFormat="1" applyFont="1" applyBorder="1" applyAlignment="1" applyProtection="1">
      <alignment horizontal="center" vertical="center"/>
      <protection locked="0"/>
    </xf>
    <xf numFmtId="49" fontId="1" fillId="0" borderId="2" xfId="0" applyNumberFormat="1" applyFont="1" applyBorder="1" applyAlignment="1" applyProtection="1">
      <alignment horizontal="center" vertical="center"/>
      <protection locked="0"/>
    </xf>
    <xf numFmtId="49" fontId="1" fillId="0" borderId="2" xfId="24" applyNumberFormat="1" applyFont="1" applyBorder="1" applyAlignment="1" applyProtection="1">
      <alignment horizontal="left" vertical="center"/>
      <protection locked="0"/>
    </xf>
    <xf numFmtId="49" fontId="1" fillId="10" borderId="2" xfId="24" applyNumberFormat="1" applyFont="1" applyFill="1" applyBorder="1" applyAlignment="1" applyProtection="1">
      <alignment horizontal="left" vertical="center"/>
      <protection locked="0"/>
    </xf>
    <xf numFmtId="49" fontId="1" fillId="10" borderId="2" xfId="24" applyNumberFormat="1" applyFont="1" applyFill="1" applyBorder="1" applyAlignment="1" applyProtection="1">
      <alignment horizontal="center" vertical="center"/>
      <protection locked="0"/>
    </xf>
    <xf numFmtId="49" fontId="1" fillId="10" borderId="2" xfId="0" applyNumberFormat="1" applyFont="1" applyFill="1" applyBorder="1" applyAlignment="1" applyProtection="1">
      <alignment horizontal="center" vertical="center"/>
      <protection locked="0"/>
    </xf>
    <xf numFmtId="49" fontId="1" fillId="10" borderId="2" xfId="24" applyNumberFormat="1" applyFont="1" applyFill="1" applyBorder="1" applyAlignment="1" applyProtection="1">
      <alignment vertical="center"/>
      <protection locked="0"/>
    </xf>
    <xf numFmtId="49" fontId="1" fillId="10" borderId="2" xfId="0" applyNumberFormat="1" applyFont="1" applyFill="1" applyBorder="1" applyAlignment="1" applyProtection="1">
      <alignment vertical="center"/>
      <protection locked="0"/>
    </xf>
    <xf numFmtId="49" fontId="1" fillId="0" borderId="2" xfId="24" applyNumberFormat="1" applyFont="1" applyBorder="1" applyAlignment="1" applyProtection="1">
      <alignment vertical="center"/>
      <protection locked="0"/>
    </xf>
    <xf numFmtId="49" fontId="1" fillId="0" borderId="2" xfId="0" applyNumberFormat="1" applyFont="1" applyBorder="1" applyAlignment="1" applyProtection="1">
      <alignment vertical="center"/>
      <protection locked="0"/>
    </xf>
    <xf numFmtId="49" fontId="1" fillId="4" borderId="2" xfId="24" applyNumberFormat="1" applyFont="1" applyFill="1" applyBorder="1" applyAlignment="1" applyProtection="1">
      <alignment vertical="center"/>
      <protection locked="0"/>
    </xf>
    <xf numFmtId="49" fontId="1" fillId="4" borderId="2" xfId="0" applyNumberFormat="1" applyFont="1" applyFill="1" applyBorder="1" applyAlignment="1" applyProtection="1">
      <alignment vertical="center"/>
      <protection locked="0"/>
    </xf>
    <xf numFmtId="49" fontId="1" fillId="4" borderId="30" xfId="0" applyNumberFormat="1" applyFont="1" applyFill="1" applyBorder="1" applyAlignment="1" applyProtection="1">
      <alignment horizontal="center" vertical="center"/>
      <protection locked="0"/>
    </xf>
    <xf numFmtId="49" fontId="1" fillId="4" borderId="2" xfId="24" applyNumberFormat="1" applyFont="1" applyFill="1" applyBorder="1" applyAlignment="1" applyProtection="1">
      <alignment horizontal="left" vertical="center"/>
      <protection locked="0"/>
    </xf>
    <xf numFmtId="0" fontId="1" fillId="13" borderId="0" xfId="4" applyFont="1" applyFill="1" applyAlignment="1">
      <alignment horizontal="left"/>
    </xf>
    <xf numFmtId="0" fontId="1" fillId="10" borderId="0" xfId="4" applyFont="1" applyFill="1"/>
    <xf numFmtId="0" fontId="1" fillId="10" borderId="0" xfId="4" applyFont="1" applyFill="1" applyAlignment="1">
      <alignment horizontal="left" indent="1"/>
    </xf>
    <xf numFmtId="0" fontId="1" fillId="10" borderId="0" xfId="4" applyFont="1" applyFill="1" applyAlignment="1" applyProtection="1">
      <alignment horizontal="left" indent="1"/>
      <protection locked="0"/>
    </xf>
    <xf numFmtId="0" fontId="1" fillId="10" borderId="0" xfId="4" applyFont="1" applyFill="1" applyAlignment="1">
      <alignment horizontal="center" vertical="center"/>
    </xf>
    <xf numFmtId="0" fontId="1" fillId="8" borderId="0" xfId="24" applyFont="1" applyFill="1"/>
    <xf numFmtId="0" fontId="1" fillId="8" borderId="0" xfId="0" applyFont="1" applyFill="1"/>
    <xf numFmtId="0" fontId="1" fillId="0" borderId="0" xfId="0" applyFont="1"/>
    <xf numFmtId="0" fontId="1" fillId="0" borderId="0" xfId="4" applyFont="1"/>
    <xf numFmtId="0" fontId="1" fillId="5" borderId="2" xfId="4" applyFont="1" applyFill="1" applyBorder="1"/>
    <xf numFmtId="14" fontId="1" fillId="5" borderId="2" xfId="4" applyNumberFormat="1" applyFont="1" applyFill="1" applyBorder="1"/>
    <xf numFmtId="170" fontId="1" fillId="0" borderId="0" xfId="4" applyNumberFormat="1" applyFont="1"/>
    <xf numFmtId="0" fontId="69" fillId="10" borderId="0" xfId="4" applyFont="1" applyFill="1" applyAlignment="1" applyProtection="1">
      <alignment horizontal="left" vertical="top" wrapText="1"/>
      <protection locked="0"/>
    </xf>
    <xf numFmtId="0" fontId="66" fillId="10" borderId="0" xfId="4" applyFont="1" applyFill="1" applyAlignment="1" applyProtection="1">
      <alignment horizontal="left" vertical="top" wrapText="1"/>
      <protection locked="0"/>
    </xf>
    <xf numFmtId="0" fontId="0" fillId="20" borderId="0" xfId="0" applyFill="1"/>
    <xf numFmtId="0" fontId="1" fillId="20" borderId="0" xfId="4" applyFont="1" applyFill="1" applyAlignment="1" applyProtection="1">
      <alignment horizontal="left" vertical="top" wrapText="1"/>
      <protection locked="0"/>
    </xf>
    <xf numFmtId="0" fontId="51" fillId="10" borderId="0" xfId="4" applyFont="1" applyFill="1" applyAlignment="1" applyProtection="1">
      <alignment horizontal="center" vertical="center" wrapText="1"/>
      <protection locked="0"/>
    </xf>
    <xf numFmtId="0" fontId="1" fillId="10" borderId="0" xfId="4" applyFont="1" applyFill="1" applyAlignment="1" applyProtection="1">
      <alignment vertical="center" wrapText="1"/>
      <protection locked="0"/>
    </xf>
    <xf numFmtId="0" fontId="33" fillId="10" borderId="0" xfId="4" applyFont="1" applyFill="1" applyAlignment="1" applyProtection="1">
      <alignment vertical="center"/>
      <protection locked="0"/>
    </xf>
    <xf numFmtId="0" fontId="1" fillId="10" borderId="0" xfId="4" applyFont="1" applyFill="1" applyAlignment="1" applyProtection="1">
      <alignment vertical="center"/>
      <protection locked="0"/>
    </xf>
    <xf numFmtId="0" fontId="1" fillId="10" borderId="0" xfId="4" applyFont="1" applyFill="1" applyAlignment="1" applyProtection="1">
      <alignment horizontal="left" vertical="justify" wrapText="1"/>
      <protection locked="0"/>
    </xf>
    <xf numFmtId="0" fontId="1" fillId="10" borderId="0" xfId="4" applyFont="1" applyFill="1" applyAlignment="1" applyProtection="1">
      <alignment horizontal="left" vertical="center"/>
      <protection locked="0"/>
    </xf>
    <xf numFmtId="0" fontId="35" fillId="10" borderId="0" xfId="22" applyFont="1" applyFill="1" applyAlignment="1" applyProtection="1">
      <alignment horizontal="left" vertical="center" indent="1"/>
      <protection locked="0"/>
    </xf>
    <xf numFmtId="0" fontId="36" fillId="10" borderId="0" xfId="4" applyFont="1" applyFill="1" applyAlignment="1" applyProtection="1">
      <alignment horizontal="left" vertical="center" indent="1"/>
      <protection locked="0"/>
    </xf>
    <xf numFmtId="0" fontId="1" fillId="10" borderId="0" xfId="4" quotePrefix="1" applyFont="1" applyFill="1" applyAlignment="1" applyProtection="1">
      <alignment horizontal="left" vertical="center" indent="1"/>
      <protection locked="0"/>
    </xf>
    <xf numFmtId="0" fontId="1" fillId="10" borderId="0" xfId="4" applyFont="1" applyFill="1" applyAlignment="1" applyProtection="1">
      <alignment horizontal="left" vertical="center" indent="1"/>
      <protection locked="0"/>
    </xf>
    <xf numFmtId="0" fontId="1" fillId="20" borderId="0" xfId="4" applyFont="1" applyFill="1" applyAlignment="1" applyProtection="1">
      <alignment horizontal="left" wrapText="1"/>
      <protection locked="0"/>
    </xf>
    <xf numFmtId="0" fontId="32" fillId="0" borderId="3" xfId="4" applyFont="1" applyBorder="1" applyAlignment="1" applyProtection="1">
      <alignment horizontal="center" vertical="center"/>
      <protection locked="0"/>
    </xf>
    <xf numFmtId="0" fontId="32" fillId="0" borderId="9" xfId="4" applyFont="1" applyBorder="1" applyAlignment="1" applyProtection="1">
      <alignment horizontal="center" vertical="center"/>
      <protection locked="0"/>
    </xf>
    <xf numFmtId="0" fontId="32" fillId="0" borderId="8" xfId="4" applyFont="1" applyBorder="1" applyAlignment="1" applyProtection="1">
      <alignment horizontal="center" vertical="center"/>
      <protection locked="0"/>
    </xf>
    <xf numFmtId="0" fontId="1" fillId="0" borderId="38" xfId="4" applyFont="1" applyBorder="1" applyAlignment="1" applyProtection="1">
      <alignment horizontal="left" vertical="top" wrapText="1"/>
      <protection locked="0"/>
    </xf>
    <xf numFmtId="0" fontId="1" fillId="0" borderId="39" xfId="4" applyFont="1" applyBorder="1" applyAlignment="1" applyProtection="1">
      <alignment horizontal="left" vertical="top" wrapText="1"/>
      <protection locked="0"/>
    </xf>
    <xf numFmtId="0" fontId="1" fillId="0" borderId="40" xfId="4" applyFont="1" applyBorder="1" applyAlignment="1" applyProtection="1">
      <alignment horizontal="left" vertical="top" wrapText="1"/>
      <protection locked="0"/>
    </xf>
    <xf numFmtId="0" fontId="1" fillId="0" borderId="0" xfId="4" applyFont="1" applyAlignment="1" applyProtection="1">
      <alignment horizontal="left" vertical="top" wrapText="1"/>
      <protection locked="0"/>
    </xf>
    <xf numFmtId="0" fontId="1" fillId="0" borderId="41" xfId="4" applyFont="1" applyBorder="1" applyAlignment="1" applyProtection="1">
      <alignment horizontal="left" vertical="top" wrapText="1"/>
      <protection locked="0"/>
    </xf>
    <xf numFmtId="0" fontId="1" fillId="0" borderId="42" xfId="4" applyFont="1" applyBorder="1" applyAlignment="1" applyProtection="1">
      <alignment horizontal="left" vertical="top" wrapText="1"/>
      <protection locked="0"/>
    </xf>
    <xf numFmtId="0" fontId="1" fillId="0" borderId="43" xfId="4" applyFont="1" applyBorder="1" applyAlignment="1" applyProtection="1">
      <alignment horizontal="left" vertical="top" wrapText="1"/>
      <protection locked="0"/>
    </xf>
    <xf numFmtId="0" fontId="1" fillId="0" borderId="44" xfId="4" applyFont="1" applyBorder="1" applyAlignment="1" applyProtection="1">
      <alignment horizontal="left" vertical="top" wrapText="1"/>
      <protection locked="0"/>
    </xf>
    <xf numFmtId="0" fontId="23" fillId="10" borderId="0" xfId="4" applyFont="1" applyFill="1" applyAlignment="1" applyProtection="1">
      <alignment vertical="center"/>
      <protection locked="0"/>
    </xf>
    <xf numFmtId="0" fontId="23" fillId="10" borderId="41" xfId="4" applyFont="1" applyFill="1" applyBorder="1" applyAlignment="1" applyProtection="1">
      <alignment vertical="center"/>
      <protection locked="0"/>
    </xf>
    <xf numFmtId="169" fontId="32" fillId="0" borderId="3" xfId="4" applyNumberFormat="1" applyFont="1" applyBorder="1" applyAlignment="1" applyProtection="1">
      <alignment horizontal="center"/>
      <protection locked="0"/>
    </xf>
    <xf numFmtId="169" fontId="32" fillId="0" borderId="9" xfId="4" applyNumberFormat="1" applyFont="1" applyBorder="1" applyAlignment="1" applyProtection="1">
      <alignment horizontal="center"/>
      <protection locked="0"/>
    </xf>
    <xf numFmtId="169" fontId="32" fillId="0" borderId="8" xfId="4" applyNumberFormat="1" applyFont="1" applyBorder="1" applyAlignment="1" applyProtection="1">
      <alignment horizontal="center"/>
      <protection locked="0"/>
    </xf>
    <xf numFmtId="0" fontId="70" fillId="10" borderId="0" xfId="4" applyFont="1" applyFill="1" applyAlignment="1" applyProtection="1">
      <alignment horizontal="left" vertical="center" wrapText="1"/>
      <protection locked="0"/>
    </xf>
    <xf numFmtId="0" fontId="32" fillId="10" borderId="0" xfId="4" applyFont="1" applyFill="1" applyAlignment="1" applyProtection="1">
      <alignment horizontal="left" vertical="center" wrapText="1"/>
      <protection locked="0"/>
    </xf>
    <xf numFmtId="0" fontId="32" fillId="10" borderId="0" xfId="4" applyFont="1" applyFill="1" applyAlignment="1" applyProtection="1">
      <alignment vertical="center"/>
      <protection locked="0"/>
    </xf>
    <xf numFmtId="0" fontId="54" fillId="11" borderId="0" xfId="0" applyFont="1" applyFill="1" applyAlignment="1">
      <alignment horizontal="left" vertical="center"/>
    </xf>
    <xf numFmtId="0" fontId="42" fillId="5" borderId="3" xfId="3" applyFont="1" applyFill="1" applyBorder="1" applyAlignment="1">
      <alignment horizontal="center" vertical="center" wrapText="1"/>
    </xf>
    <xf numFmtId="0" fontId="42" fillId="5" borderId="8" xfId="3" applyFont="1" applyFill="1" applyBorder="1" applyAlignment="1">
      <alignment horizontal="center" vertical="center" wrapText="1"/>
    </xf>
    <xf numFmtId="171" fontId="40" fillId="4" borderId="3" xfId="41" applyNumberFormat="1" applyFont="1" applyFill="1" applyBorder="1" applyAlignment="1" applyProtection="1">
      <alignment horizontal="center" vertical="center" wrapText="1"/>
      <protection locked="0"/>
    </xf>
    <xf numFmtId="171" fontId="40" fillId="4" borderId="8" xfId="41" applyNumberFormat="1" applyFont="1" applyFill="1" applyBorder="1" applyAlignment="1" applyProtection="1">
      <alignment horizontal="center" vertical="center" wrapText="1"/>
      <protection locked="0"/>
    </xf>
    <xf numFmtId="0" fontId="52" fillId="10" borderId="0" xfId="0" applyFont="1" applyFill="1" applyAlignment="1">
      <alignment horizontal="left"/>
    </xf>
    <xf numFmtId="0" fontId="23" fillId="10" borderId="0" xfId="0" applyFont="1" applyFill="1" applyAlignment="1">
      <alignment vertical="center"/>
    </xf>
    <xf numFmtId="0" fontId="45" fillId="10" borderId="0" xfId="0" applyFont="1" applyFill="1"/>
    <xf numFmtId="0" fontId="42" fillId="5" borderId="12" xfId="3" applyFont="1" applyFill="1" applyBorder="1" applyAlignment="1">
      <alignment horizontal="center" vertical="center" wrapText="1"/>
    </xf>
    <xf numFmtId="169" fontId="43" fillId="12" borderId="3" xfId="0" applyNumberFormat="1" applyFont="1" applyFill="1" applyBorder="1" applyAlignment="1">
      <alignment horizontal="center" vertical="center"/>
    </xf>
    <xf numFmtId="169" fontId="43" fillId="12" borderId="9" xfId="0" applyNumberFormat="1" applyFont="1" applyFill="1" applyBorder="1" applyAlignment="1">
      <alignment horizontal="center" vertical="center"/>
    </xf>
    <xf numFmtId="169" fontId="43" fillId="12" borderId="8" xfId="0" applyNumberFormat="1" applyFont="1" applyFill="1" applyBorder="1" applyAlignment="1">
      <alignment horizontal="center" vertical="center"/>
    </xf>
    <xf numFmtId="167" fontId="40" fillId="4" borderId="3" xfId="0" applyNumberFormat="1" applyFont="1" applyFill="1" applyBorder="1" applyAlignment="1" applyProtection="1">
      <alignment horizontal="center" vertical="center"/>
      <protection locked="0"/>
    </xf>
    <xf numFmtId="167" fontId="40" fillId="4" borderId="9" xfId="0" applyNumberFormat="1" applyFont="1" applyFill="1" applyBorder="1" applyAlignment="1" applyProtection="1">
      <alignment horizontal="center" vertical="center"/>
      <protection locked="0"/>
    </xf>
    <xf numFmtId="167" fontId="40" fillId="4" borderId="8" xfId="0" applyNumberFormat="1" applyFont="1" applyFill="1" applyBorder="1" applyAlignment="1" applyProtection="1">
      <alignment horizontal="center" vertical="center"/>
      <protection locked="0"/>
    </xf>
    <xf numFmtId="0" fontId="45" fillId="10" borderId="0" xfId="0" applyFont="1" applyFill="1" applyAlignment="1">
      <alignment vertical="center"/>
    </xf>
    <xf numFmtId="0" fontId="43" fillId="12" borderId="3" xfId="0" applyFont="1" applyFill="1" applyBorder="1" applyAlignment="1">
      <alignment horizontal="center" vertical="center"/>
    </xf>
    <xf numFmtId="0" fontId="43" fillId="12" borderId="9" xfId="0" applyFont="1" applyFill="1" applyBorder="1" applyAlignment="1">
      <alignment horizontal="center" vertical="center"/>
    </xf>
    <xf numFmtId="0" fontId="43" fillId="12" borderId="8" xfId="0" applyFont="1" applyFill="1" applyBorder="1" applyAlignment="1">
      <alignment horizontal="center" vertical="center"/>
    </xf>
    <xf numFmtId="0" fontId="42" fillId="5" borderId="33" xfId="3" applyFont="1" applyFill="1" applyBorder="1" applyAlignment="1">
      <alignment horizontal="center" vertical="center" wrapText="1"/>
    </xf>
    <xf numFmtId="0" fontId="42" fillId="5" borderId="29" xfId="3" applyFont="1" applyFill="1" applyBorder="1" applyAlignment="1">
      <alignment horizontal="center" vertical="center" wrapText="1"/>
    </xf>
    <xf numFmtId="0" fontId="42" fillId="5" borderId="34" xfId="3" applyFont="1" applyFill="1" applyBorder="1" applyAlignment="1">
      <alignment horizontal="center" vertical="center" wrapText="1"/>
    </xf>
    <xf numFmtId="0" fontId="42" fillId="5" borderId="35" xfId="3" applyFont="1" applyFill="1" applyBorder="1" applyAlignment="1">
      <alignment horizontal="center" vertical="center" wrapText="1"/>
    </xf>
    <xf numFmtId="0" fontId="42" fillId="5" borderId="36" xfId="3" applyFont="1" applyFill="1" applyBorder="1" applyAlignment="1">
      <alignment horizontal="center" vertical="center" wrapText="1"/>
    </xf>
    <xf numFmtId="0" fontId="42" fillId="5" borderId="37" xfId="3" applyFont="1" applyFill="1" applyBorder="1" applyAlignment="1">
      <alignment horizontal="center" vertical="center" wrapText="1"/>
    </xf>
    <xf numFmtId="0" fontId="45" fillId="20" borderId="0" xfId="0" applyFont="1" applyFill="1" applyAlignment="1">
      <alignment vertical="top"/>
    </xf>
    <xf numFmtId="0" fontId="54" fillId="11" borderId="0" xfId="0" applyFont="1" applyFill="1" applyAlignment="1">
      <alignment vertical="center"/>
    </xf>
    <xf numFmtId="166" fontId="42" fillId="5" borderId="47" xfId="0" applyNumberFormat="1" applyFont="1" applyFill="1" applyBorder="1" applyAlignment="1">
      <alignment horizontal="center" vertical="center" wrapText="1"/>
    </xf>
    <xf numFmtId="166" fontId="42" fillId="5" borderId="48" xfId="0" applyNumberFormat="1" applyFont="1" applyFill="1" applyBorder="1" applyAlignment="1">
      <alignment horizontal="center" vertical="center" wrapText="1"/>
    </xf>
    <xf numFmtId="166" fontId="42" fillId="5" borderId="45" xfId="0" applyNumberFormat="1" applyFont="1" applyFill="1" applyBorder="1" applyAlignment="1">
      <alignment horizontal="center" vertical="center" wrapText="1"/>
    </xf>
    <xf numFmtId="166" fontId="42" fillId="5" borderId="46" xfId="0" applyNumberFormat="1" applyFont="1" applyFill="1" applyBorder="1" applyAlignment="1">
      <alignment horizontal="center" vertical="center" wrapText="1"/>
    </xf>
    <xf numFmtId="49" fontId="34" fillId="13" borderId="0" xfId="4" applyNumberFormat="1" applyFont="1" applyFill="1" applyAlignment="1">
      <alignment horizontal="left" vertical="center" wrapText="1"/>
    </xf>
    <xf numFmtId="0" fontId="1" fillId="10" borderId="0" xfId="4" applyFont="1" applyFill="1" applyAlignment="1">
      <alignment horizontal="left" vertical="center"/>
    </xf>
    <xf numFmtId="0" fontId="1" fillId="0" borderId="3" xfId="4" applyFont="1" applyBorder="1" applyAlignment="1" applyProtection="1">
      <alignment horizontal="left" vertical="center"/>
      <protection locked="0"/>
    </xf>
    <xf numFmtId="0" fontId="1" fillId="0" borderId="9" xfId="4" applyFont="1" applyBorder="1" applyAlignment="1" applyProtection="1">
      <alignment horizontal="left" vertical="center"/>
      <protection locked="0"/>
    </xf>
    <xf numFmtId="0" fontId="1" fillId="0" borderId="8" xfId="4" applyFont="1" applyBorder="1" applyAlignment="1" applyProtection="1">
      <alignment horizontal="left" vertical="center"/>
      <protection locked="0"/>
    </xf>
    <xf numFmtId="0" fontId="35" fillId="0" borderId="3" xfId="22" applyFont="1" applyFill="1" applyBorder="1" applyAlignment="1" applyProtection="1">
      <alignment horizontal="left" vertical="center"/>
      <protection locked="0"/>
    </xf>
    <xf numFmtId="0" fontId="31" fillId="0" borderId="9" xfId="4" applyFont="1" applyBorder="1" applyAlignment="1" applyProtection="1">
      <alignment horizontal="left" vertical="center"/>
      <protection locked="0"/>
    </xf>
    <xf numFmtId="0" fontId="31" fillId="0" borderId="8" xfId="4" applyFont="1" applyBorder="1" applyAlignment="1" applyProtection="1">
      <alignment horizontal="left" vertical="center"/>
      <protection locked="0"/>
    </xf>
    <xf numFmtId="49" fontId="34" fillId="13" borderId="0" xfId="4" applyNumberFormat="1" applyFont="1" applyFill="1" applyAlignment="1">
      <alignment horizontal="left" vertical="top" indent="3"/>
    </xf>
    <xf numFmtId="49" fontId="34" fillId="13" borderId="0" xfId="4" applyNumberFormat="1" applyFont="1" applyFill="1" applyAlignment="1">
      <alignment horizontal="center" vertical="center"/>
    </xf>
    <xf numFmtId="49" fontId="34" fillId="0" borderId="3" xfId="4" applyNumberFormat="1" applyFont="1" applyBorder="1" applyAlignment="1" applyProtection="1">
      <alignment horizontal="left" vertical="center"/>
      <protection locked="0"/>
    </xf>
    <xf numFmtId="49" fontId="34" fillId="0" borderId="9" xfId="4" applyNumberFormat="1" applyFont="1" applyBorder="1" applyAlignment="1" applyProtection="1">
      <alignment horizontal="left" vertical="center"/>
      <protection locked="0"/>
    </xf>
    <xf numFmtId="49" fontId="34" fillId="0" borderId="8" xfId="4" applyNumberFormat="1" applyFont="1" applyBorder="1" applyAlignment="1" applyProtection="1">
      <alignment horizontal="left" vertical="center"/>
      <protection locked="0"/>
    </xf>
    <xf numFmtId="49" fontId="34" fillId="0" borderId="1" xfId="4" applyNumberFormat="1" applyFont="1" applyBorder="1" applyAlignment="1" applyProtection="1">
      <alignment horizontal="left" vertical="top" wrapText="1"/>
      <protection locked="0"/>
    </xf>
    <xf numFmtId="49" fontId="34" fillId="0" borderId="13" xfId="4" applyNumberFormat="1" applyFont="1" applyBorder="1" applyAlignment="1" applyProtection="1">
      <alignment horizontal="left" vertical="top" wrapText="1"/>
      <protection locked="0"/>
    </xf>
    <xf numFmtId="49" fontId="34" fillId="0" borderId="4" xfId="4" applyNumberFormat="1" applyFont="1" applyBorder="1" applyAlignment="1" applyProtection="1">
      <alignment horizontal="left" vertical="top" wrapText="1"/>
      <protection locked="0"/>
    </xf>
    <xf numFmtId="49" fontId="34" fillId="0" borderId="14" xfId="4" applyNumberFormat="1" applyFont="1" applyBorder="1" applyAlignment="1" applyProtection="1">
      <alignment horizontal="left" vertical="top" wrapText="1"/>
      <protection locked="0"/>
    </xf>
    <xf numFmtId="49" fontId="34" fillId="0" borderId="0" xfId="4" applyNumberFormat="1" applyFont="1" applyAlignment="1" applyProtection="1">
      <alignment horizontal="left" vertical="top" wrapText="1"/>
      <protection locked="0"/>
    </xf>
    <xf numFmtId="49" fontId="34" fillId="0" borderId="6" xfId="4" applyNumberFormat="1" applyFont="1" applyBorder="1" applyAlignment="1" applyProtection="1">
      <alignment horizontal="left" vertical="top" wrapText="1"/>
      <protection locked="0"/>
    </xf>
    <xf numFmtId="49" fontId="34" fillId="0" borderId="27" xfId="4" applyNumberFormat="1" applyFont="1" applyBorder="1" applyAlignment="1" applyProtection="1">
      <alignment horizontal="left" vertical="top" wrapText="1"/>
      <protection locked="0"/>
    </xf>
    <xf numFmtId="49" fontId="34" fillId="0" borderId="10" xfId="4" applyNumberFormat="1" applyFont="1" applyBorder="1" applyAlignment="1" applyProtection="1">
      <alignment horizontal="left" vertical="top" wrapText="1"/>
      <protection locked="0"/>
    </xf>
    <xf numFmtId="49" fontId="34" fillId="0" borderId="28" xfId="4" applyNumberFormat="1" applyFont="1" applyBorder="1" applyAlignment="1" applyProtection="1">
      <alignment horizontal="left" vertical="top" wrapText="1"/>
      <protection locked="0"/>
    </xf>
    <xf numFmtId="0" fontId="34" fillId="13" borderId="0" xfId="4" applyFont="1" applyFill="1" applyAlignment="1">
      <alignment horizontal="left" vertical="center" wrapText="1"/>
    </xf>
    <xf numFmtId="0" fontId="1" fillId="0" borderId="3" xfId="4" applyFont="1" applyBorder="1" applyAlignment="1" applyProtection="1">
      <alignment horizontal="left" vertical="center" indent="1"/>
      <protection locked="0"/>
    </xf>
    <xf numFmtId="0" fontId="1" fillId="0" borderId="9" xfId="4" applyFont="1" applyBorder="1" applyAlignment="1" applyProtection="1">
      <alignment horizontal="left" vertical="center" indent="1"/>
      <protection locked="0"/>
    </xf>
    <xf numFmtId="0" fontId="1" fillId="0" borderId="8" xfId="4" applyFont="1" applyBorder="1" applyAlignment="1" applyProtection="1">
      <alignment horizontal="left" vertical="center" indent="1"/>
      <protection locked="0"/>
    </xf>
    <xf numFmtId="0" fontId="49" fillId="13" borderId="0" xfId="4" applyFont="1" applyFill="1" applyAlignment="1">
      <alignment horizontal="left" vertical="center"/>
    </xf>
    <xf numFmtId="0" fontId="35" fillId="13" borderId="0" xfId="22" applyFont="1" applyFill="1" applyBorder="1" applyAlignment="1" applyProtection="1">
      <alignment horizontal="left" vertical="center" wrapText="1"/>
    </xf>
    <xf numFmtId="0" fontId="48" fillId="13" borderId="0" xfId="4" applyFont="1" applyFill="1" applyAlignment="1">
      <alignment horizontal="left" wrapText="1"/>
    </xf>
    <xf numFmtId="0" fontId="40" fillId="10" borderId="0" xfId="40" applyFont="1" applyFill="1" applyAlignment="1">
      <alignment horizontal="left" vertical="top" wrapText="1"/>
    </xf>
    <xf numFmtId="0" fontId="52" fillId="13" borderId="0" xfId="4" applyFont="1" applyFill="1" applyAlignment="1">
      <alignment horizontal="left" vertical="center"/>
    </xf>
    <xf numFmtId="0" fontId="37" fillId="13" borderId="0" xfId="4" applyFont="1" applyFill="1" applyAlignment="1">
      <alignment horizontal="left"/>
    </xf>
    <xf numFmtId="49" fontId="34" fillId="0" borderId="1" xfId="4" applyNumberFormat="1" applyFont="1" applyBorder="1" applyAlignment="1" applyProtection="1">
      <alignment horizontal="left" vertical="top"/>
      <protection locked="0"/>
    </xf>
    <xf numFmtId="49" fontId="34" fillId="0" borderId="13" xfId="4" applyNumberFormat="1" applyFont="1" applyBorder="1" applyAlignment="1" applyProtection="1">
      <alignment horizontal="left" vertical="top"/>
      <protection locked="0"/>
    </xf>
    <xf numFmtId="49" fontId="34" fillId="0" borderId="4" xfId="4" applyNumberFormat="1" applyFont="1" applyBorder="1" applyAlignment="1" applyProtection="1">
      <alignment horizontal="left" vertical="top"/>
      <protection locked="0"/>
    </xf>
    <xf numFmtId="49" fontId="34" fillId="0" borderId="14" xfId="4" applyNumberFormat="1" applyFont="1" applyBorder="1" applyAlignment="1" applyProtection="1">
      <alignment horizontal="left" vertical="top"/>
      <protection locked="0"/>
    </xf>
    <xf numFmtId="49" fontId="34" fillId="0" borderId="0" xfId="4" applyNumberFormat="1" applyFont="1" applyAlignment="1" applyProtection="1">
      <alignment horizontal="left" vertical="top"/>
      <protection locked="0"/>
    </xf>
    <xf numFmtId="49" fontId="34" fillId="0" borderId="6" xfId="4" applyNumberFormat="1" applyFont="1" applyBorder="1" applyAlignment="1" applyProtection="1">
      <alignment horizontal="left" vertical="top"/>
      <protection locked="0"/>
    </xf>
    <xf numFmtId="49" fontId="34" fillId="0" borderId="27" xfId="4" applyNumberFormat="1" applyFont="1" applyBorder="1" applyAlignment="1" applyProtection="1">
      <alignment horizontal="left" vertical="top"/>
      <protection locked="0"/>
    </xf>
    <xf numFmtId="49" fontId="34" fillId="0" borderId="10" xfId="4" applyNumberFormat="1" applyFont="1" applyBorder="1" applyAlignment="1" applyProtection="1">
      <alignment horizontal="left" vertical="top"/>
      <protection locked="0"/>
    </xf>
    <xf numFmtId="49" fontId="34" fillId="0" borderId="28" xfId="4" applyNumberFormat="1" applyFont="1" applyBorder="1" applyAlignment="1" applyProtection="1">
      <alignment horizontal="left" vertical="top"/>
      <protection locked="0"/>
    </xf>
    <xf numFmtId="49" fontId="34" fillId="0" borderId="3" xfId="4" applyNumberFormat="1" applyFont="1" applyBorder="1" applyAlignment="1" applyProtection="1">
      <alignment horizontal="left" vertical="top"/>
      <protection locked="0"/>
    </xf>
    <xf numFmtId="49" fontId="34" fillId="0" borderId="9" xfId="4" applyNumberFormat="1" applyFont="1" applyBorder="1" applyAlignment="1" applyProtection="1">
      <alignment horizontal="left" vertical="top"/>
      <protection locked="0"/>
    </xf>
    <xf numFmtId="49" fontId="34" fillId="0" borderId="8" xfId="4" applyNumberFormat="1" applyFont="1" applyBorder="1" applyAlignment="1" applyProtection="1">
      <alignment horizontal="left" vertical="top"/>
      <protection locked="0"/>
    </xf>
    <xf numFmtId="0" fontId="7" fillId="0" borderId="5" xfId="0" applyFont="1" applyBorder="1"/>
    <xf numFmtId="0" fontId="7" fillId="0" borderId="7" xfId="0" applyFont="1" applyBorder="1"/>
    <xf numFmtId="15" fontId="7" fillId="0" borderId="5" xfId="0" applyNumberFormat="1" applyFont="1" applyBorder="1" applyAlignment="1">
      <alignment horizontal="left" vertical="center" wrapText="1"/>
    </xf>
    <xf numFmtId="15" fontId="7" fillId="0" borderId="7" xfId="0" applyNumberFormat="1" applyFont="1" applyBorder="1" applyAlignment="1">
      <alignment horizontal="left" vertical="center" wrapText="1"/>
    </xf>
    <xf numFmtId="15" fontId="7" fillId="0" borderId="30" xfId="0" applyNumberFormat="1" applyFont="1" applyBorder="1" applyAlignment="1">
      <alignment horizontal="left" vertical="center" wrapText="1"/>
    </xf>
    <xf numFmtId="0" fontId="7" fillId="0" borderId="5" xfId="0" applyFont="1" applyBorder="1" applyAlignment="1">
      <alignment horizontal="left" vertical="center"/>
    </xf>
    <xf numFmtId="0" fontId="7" fillId="0" borderId="7" xfId="0" applyFont="1" applyBorder="1" applyAlignment="1">
      <alignment horizontal="left" vertical="center"/>
    </xf>
    <xf numFmtId="0" fontId="7" fillId="0" borderId="30" xfId="0" applyFont="1" applyBorder="1" applyAlignment="1">
      <alignment horizontal="left" vertical="center"/>
    </xf>
    <xf numFmtId="15" fontId="7" fillId="0" borderId="53" xfId="0" applyNumberFormat="1" applyFont="1" applyBorder="1" applyAlignment="1">
      <alignment horizontal="left" vertical="center" wrapText="1"/>
    </xf>
    <xf numFmtId="0" fontId="0" fillId="0" borderId="53" xfId="0" applyBorder="1" applyAlignment="1">
      <alignment horizontal="left" vertical="center"/>
    </xf>
    <xf numFmtId="0" fontId="0" fillId="0" borderId="54" xfId="0" applyBorder="1" applyAlignment="1">
      <alignment horizontal="left" vertical="center"/>
    </xf>
  </cellXfs>
  <cellStyles count="42">
    <cellStyle name="Attribute" xfId="9" xr:uid="{00000000-0005-0000-0000-000000000000}"/>
    <cellStyle name="CategoryHeading" xfId="10" xr:uid="{00000000-0005-0000-0000-000001000000}"/>
    <cellStyle name="Comma" xfId="41" builtinId="3"/>
    <cellStyle name="Comma 2" xfId="11" xr:uid="{00000000-0005-0000-0000-000003000000}"/>
    <cellStyle name="Comma 3" xfId="39" xr:uid="{00000000-0005-0000-0000-000004000000}"/>
    <cellStyle name="Currency 2" xfId="5" xr:uid="{00000000-0005-0000-0000-000005000000}"/>
    <cellStyle name="Entered Item" xfId="12" xr:uid="{00000000-0005-0000-0000-000006000000}"/>
    <cellStyle name="Hyperlink" xfId="22" builtinId="8"/>
    <cellStyle name="Hyperlink 2" xfId="29" xr:uid="{00000000-0005-0000-0000-000008000000}"/>
    <cellStyle name="Liquid 2nd" xfId="1" xr:uid="{00000000-0005-0000-0000-000009000000}"/>
    <cellStyle name="MajorHeading" xfId="13" xr:uid="{00000000-0005-0000-0000-00000A000000}"/>
    <cellStyle name="Normal" xfId="0" builtinId="0"/>
    <cellStyle name="Normal 2" xfId="4" xr:uid="{00000000-0005-0000-0000-00000C000000}"/>
    <cellStyle name="Normal 2 2" xfId="6" xr:uid="{00000000-0005-0000-0000-00000D000000}"/>
    <cellStyle name="Normal 2 4" xfId="40" xr:uid="{00000000-0005-0000-0000-00000E000000}"/>
    <cellStyle name="Normal 2 9" xfId="2" xr:uid="{00000000-0005-0000-0000-00000F000000}"/>
    <cellStyle name="Normal 2 9 2" xfId="14" xr:uid="{00000000-0005-0000-0000-000010000000}"/>
    <cellStyle name="Normal 3" xfId="7" xr:uid="{00000000-0005-0000-0000-000011000000}"/>
    <cellStyle name="Normal 4" xfId="15" xr:uid="{00000000-0005-0000-0000-000012000000}"/>
    <cellStyle name="Normal 4 2" xfId="16" xr:uid="{00000000-0005-0000-0000-000013000000}"/>
    <cellStyle name="Normal 4 2 2" xfId="26" xr:uid="{00000000-0005-0000-0000-000014000000}"/>
    <cellStyle name="Normal 4 2 2 2" xfId="36" xr:uid="{00000000-0005-0000-0000-000015000000}"/>
    <cellStyle name="Normal 4 2 3" xfId="32" xr:uid="{00000000-0005-0000-0000-000016000000}"/>
    <cellStyle name="Normal 4 3" xfId="25" xr:uid="{00000000-0005-0000-0000-000017000000}"/>
    <cellStyle name="Normal 4 3 2" xfId="35" xr:uid="{00000000-0005-0000-0000-000018000000}"/>
    <cellStyle name="Normal 4 4" xfId="31" xr:uid="{00000000-0005-0000-0000-000019000000}"/>
    <cellStyle name="Normal 5" xfId="17" xr:uid="{00000000-0005-0000-0000-00001A000000}"/>
    <cellStyle name="Normal 5 2" xfId="18" xr:uid="{00000000-0005-0000-0000-00001B000000}"/>
    <cellStyle name="Normal 5 2 2" xfId="28" xr:uid="{00000000-0005-0000-0000-00001C000000}"/>
    <cellStyle name="Normal 5 2 2 2" xfId="38" xr:uid="{00000000-0005-0000-0000-00001D000000}"/>
    <cellStyle name="Normal 5 2 3" xfId="34" xr:uid="{00000000-0005-0000-0000-00001E000000}"/>
    <cellStyle name="Normal 5 3" xfId="27" xr:uid="{00000000-0005-0000-0000-00001F000000}"/>
    <cellStyle name="Normal 5 3 2" xfId="37" xr:uid="{00000000-0005-0000-0000-000020000000}"/>
    <cellStyle name="Normal 5 4" xfId="33" xr:uid="{00000000-0005-0000-0000-000021000000}"/>
    <cellStyle name="Normal 6" xfId="24" xr:uid="{00000000-0005-0000-0000-000022000000}"/>
    <cellStyle name="Normal 65" xfId="30" xr:uid="{00000000-0005-0000-0000-000023000000}"/>
    <cellStyle name="Normal_Returns-newBSD3-RWN Sep03" xfId="3" xr:uid="{00000000-0005-0000-0000-000024000000}"/>
    <cellStyle name="Percent" xfId="8" builtinId="5"/>
    <cellStyle name="Percent 2" xfId="19" xr:uid="{00000000-0005-0000-0000-000026000000}"/>
    <cellStyle name="Percent 3" xfId="23" xr:uid="{00000000-0005-0000-0000-000027000000}"/>
    <cellStyle name="subtotals" xfId="20" xr:uid="{00000000-0005-0000-0000-000028000000}"/>
    <cellStyle name="UnitValuation" xfId="21" xr:uid="{00000000-0005-0000-0000-000029000000}"/>
  </cellStyles>
  <dxfs count="7">
    <dxf>
      <fill>
        <patternFill>
          <bgColor theme="0" tint="-0.24994659260841701"/>
        </patternFill>
      </fill>
    </dxf>
    <dxf>
      <fill>
        <patternFill>
          <bgColor rgb="FFCC0000"/>
        </patternFill>
      </fill>
    </dxf>
    <dxf>
      <fill>
        <patternFill>
          <bgColor rgb="FFFF0000"/>
        </patternFill>
      </fill>
    </dxf>
    <dxf>
      <fill>
        <patternFill>
          <bgColor rgb="FFCC0000"/>
        </patternFill>
      </fill>
    </dxf>
    <dxf>
      <fill>
        <patternFill>
          <bgColor theme="0" tint="-0.24994659260841701"/>
        </patternFill>
      </fill>
    </dxf>
    <dxf>
      <fill>
        <patternFill>
          <bgColor rgb="FFCC0000"/>
        </patternFill>
      </fill>
    </dxf>
    <dxf>
      <fill>
        <patternFill>
          <bgColor rgb="FFFF0000"/>
        </patternFill>
      </fill>
    </dxf>
  </dxfs>
  <tableStyles count="0" defaultTableStyle="TableStyleMedium9" defaultPivotStyle="PivotStyleLight16"/>
  <colors>
    <mruColors>
      <color rgb="FFFFFF00"/>
      <color rgb="FF00A499"/>
      <color rgb="FFF6F5EE"/>
      <color rgb="FFED1164"/>
      <color rgb="FFEEF3AF"/>
      <color rgb="FFFF0000"/>
      <color rgb="FFD9D9D9"/>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8</xdr:col>
      <xdr:colOff>683683</xdr:colOff>
      <xdr:row>1</xdr:row>
      <xdr:rowOff>59266</xdr:rowOff>
    </xdr:from>
    <xdr:to>
      <xdr:col>12</xdr:col>
      <xdr:colOff>7408</xdr:colOff>
      <xdr:row>5</xdr:row>
      <xdr:rowOff>6527</xdr:rowOff>
    </xdr:to>
    <xdr:pic>
      <xdr:nvPicPr>
        <xdr:cNvPr id="4" name="Graphic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5543550" y="135466"/>
          <a:ext cx="2100791" cy="7600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25400</xdr:colOff>
      <xdr:row>2</xdr:row>
      <xdr:rowOff>0</xdr:rowOff>
    </xdr:from>
    <xdr:to>
      <xdr:col>14</xdr:col>
      <xdr:colOff>76200</xdr:colOff>
      <xdr:row>3</xdr:row>
      <xdr:rowOff>64995</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5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25400" y="444500"/>
          <a:ext cx="7200900" cy="433295"/>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ec\du\Surveys\Managed%20Funds\2016\Mar-16\BNZ%20-%20Mar%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umphriesn/Documentum/Viewed/Managed%20Funds%20Survey%20Templat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rbnz.govt.nz/regulation_and_supervision/insurers/datacollection/quarterly-insurer-survey-QIS-26-August-15-v1.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wongw/AppData/Local/Microsoft/Windows/Temporary%20Internet%20Files/Content.Outlook/T5731JQJ/Balance%20Sheet%20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ersonal%20Storage/Downloads/S_SSC/Collection%20Methods/x%20-%20Colin/kiwisaver_tes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S_SSC/Collection%20Methods/x%20-%20Colin/kiwisaver_tes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About"/>
      <sheetName val="Contents"/>
      <sheetName val="External clients"/>
      <sheetName val="Summary"/>
      <sheetName val="1"/>
      <sheetName val="2"/>
      <sheetName val="3"/>
      <sheetName val="4"/>
      <sheetName val="5"/>
      <sheetName val="6"/>
      <sheetName val="7"/>
      <sheetName val="8"/>
      <sheetName val="9"/>
      <sheetName val="Summary validation"/>
      <sheetName val="Sign-off"/>
      <sheetName val="hidden sheet"/>
      <sheetName val="Lists"/>
      <sheetName val="Contac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About"/>
      <sheetName val="Contents"/>
      <sheetName val="External clients"/>
      <sheetName val="Summary"/>
      <sheetName val="1"/>
      <sheetName val="2"/>
      <sheetName val="3"/>
      <sheetName val="4"/>
      <sheetName val="5"/>
      <sheetName val="6"/>
      <sheetName val="7"/>
      <sheetName val="8"/>
      <sheetName val="9"/>
      <sheetName val="Summary validation"/>
      <sheetName val="Sign-off"/>
      <sheetName val="hidden sheet"/>
      <sheetName val="ALF Admin"/>
      <sheetName val="Rates &amp; Fees|Signof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About"/>
      <sheetName val="Contents"/>
      <sheetName val="Part 1 - Insurer"/>
      <sheetName val="Part 2 - Life Insurance"/>
      <sheetName val="Part 3 - General Insurance"/>
      <sheetName val="Part 4 - Health Ins (LI acct.)"/>
      <sheetName val="Part 5 - Health Ins (GI acct.)"/>
      <sheetName val="Part 6 - Breakdown investments"/>
      <sheetName val="Sign-off"/>
      <sheetName val="hidden sheet"/>
      <sheetName val="Part 7 - Health Insurance"/>
      <sheetName val="comments"/>
      <sheetName val="secure upload"/>
      <sheetName val="Sheet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About"/>
      <sheetName val="Contents"/>
      <sheetName val="ALF Admin"/>
      <sheetName val="hidden sheet"/>
      <sheetName val="Sign-off"/>
      <sheetName val="Summary (DS)"/>
      <sheetName val="1 Counterparty"/>
      <sheetName val="2 Assets by repricing"/>
      <sheetName val="3 Asset quality"/>
      <sheetName val="4 Liabilities by repricing"/>
      <sheetName val="5 ANZSIC"/>
      <sheetName val="6 Deposits by size (Qtly)"/>
      <sheetName val="7 Securitisation (Qtly)"/>
      <sheetName val="0171e0e1-c9cf-42a3-96e0-1fac2b"/>
      <sheetName val="9d0c9036-6cb0-4daf-8d90-834192"/>
      <sheetName val="Summary validation"/>
      <sheetName val="Sheet1"/>
      <sheetName val="Sheet2"/>
      <sheetName val="Sheet3"/>
      <sheetName val="6 Deposits by siz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IIS-info"/>
      <sheetName val="Contents"/>
      <sheetName val="Equity liabilities 2A"/>
      <sheetName val="2B"/>
      <sheetName val="Debt liabilities 3C"/>
      <sheetName val="Debt liabilities 3D"/>
      <sheetName val="3E"/>
      <sheetName val="3F"/>
      <sheetName val="3G"/>
      <sheetName val="3H"/>
      <sheetName val="3I"/>
      <sheetName val="Equity assets 4_x000a_J"/>
      <sheetName val="Debt assets 5K"/>
      <sheetName val="5L"/>
      <sheetName val="5M"/>
      <sheetName val="5N"/>
      <sheetName val="5O"/>
      <sheetName val="5P"/>
      <sheetName val="5Q"/>
      <sheetName val="Derivatives 6R"/>
      <sheetName val="6S"/>
      <sheetName val="6T"/>
      <sheetName val="Section7"/>
      <sheetName val="Signoff"/>
      <sheetName val="Sheet1"/>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IIS-info"/>
      <sheetName val="Contents"/>
      <sheetName val="Equity liabilities 2A"/>
      <sheetName val="2B"/>
      <sheetName val="Debt liabilities 3C"/>
      <sheetName val="Debt liabilities 3D"/>
      <sheetName val="3E"/>
      <sheetName val="3F"/>
      <sheetName val="3G"/>
      <sheetName val="3H"/>
      <sheetName val="3I"/>
      <sheetName val="Equity assets 4_x000a_J"/>
      <sheetName val="Debt assets 5K"/>
      <sheetName val="5L"/>
      <sheetName val="5M"/>
      <sheetName val="5N"/>
      <sheetName val="5O"/>
      <sheetName val="5P"/>
      <sheetName val="5Q"/>
      <sheetName val="Derivatives 6R"/>
      <sheetName val="6S"/>
      <sheetName val="6T"/>
      <sheetName val="Section7"/>
      <sheetName val="Signoff"/>
      <sheetName val="Sheet1"/>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RBNZ">
      <a:dk1>
        <a:sysClr val="windowText" lastClr="000000"/>
      </a:dk1>
      <a:lt1>
        <a:sysClr val="window" lastClr="FFFFFF"/>
      </a:lt1>
      <a:dk2>
        <a:srgbClr val="ED1164"/>
      </a:dk2>
      <a:lt2>
        <a:srgbClr val="F6F5EE"/>
      </a:lt2>
      <a:accent1>
        <a:srgbClr val="800E38"/>
      </a:accent1>
      <a:accent2>
        <a:srgbClr val="6B2A7F"/>
      </a:accent2>
      <a:accent3>
        <a:srgbClr val="00A499"/>
      </a:accent3>
      <a:accent4>
        <a:srgbClr val="007EC4"/>
      </a:accent4>
      <a:accent5>
        <a:srgbClr val="1C635C"/>
      </a:accent5>
      <a:accent6>
        <a:srgbClr val="EB7924"/>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rgb="FF00A499"/>
  </sheetPr>
  <dimension ref="A1:N51"/>
  <sheetViews>
    <sheetView showGridLines="0" view="pageBreakPreview" zoomScale="75" zoomScaleNormal="100" zoomScaleSheetLayoutView="75" workbookViewId="0">
      <selection activeCell="E7" sqref="E7:L7"/>
    </sheetView>
  </sheetViews>
  <sheetFormatPr defaultColWidth="9.140625" defaultRowHeight="16.5"/>
  <cols>
    <col min="1" max="1" width="6.140625" style="1" customWidth="1"/>
    <col min="2" max="2" width="6.5703125" style="1" customWidth="1"/>
    <col min="3" max="3" width="4.85546875" style="1" customWidth="1"/>
    <col min="4" max="4" width="10.140625" style="1" customWidth="1"/>
    <col min="5" max="5" width="13.7109375" style="1" customWidth="1"/>
    <col min="6" max="6" width="9.140625" style="1"/>
    <col min="7" max="7" width="12.7109375" style="1" customWidth="1"/>
    <col min="8" max="8" width="9.140625" style="1"/>
    <col min="9" max="9" width="13.140625" style="1" customWidth="1"/>
    <col min="10" max="10" width="10" style="1" customWidth="1"/>
    <col min="11" max="12" width="8.140625" style="1" customWidth="1"/>
    <col min="13" max="13" width="6.5703125" style="1" customWidth="1"/>
    <col min="14" max="14" width="6.140625" style="1" customWidth="1"/>
    <col min="15" max="16384" width="9.140625" style="1"/>
  </cols>
  <sheetData>
    <row r="1" spans="1:14" ht="6" customHeight="1">
      <c r="A1" s="197" t="s">
        <v>0</v>
      </c>
      <c r="B1" s="197"/>
      <c r="C1" s="197"/>
      <c r="D1" s="197"/>
      <c r="E1" s="197"/>
      <c r="F1" s="197"/>
      <c r="G1" s="197"/>
      <c r="H1" s="197"/>
      <c r="I1" s="197"/>
      <c r="J1" s="197"/>
      <c r="K1" s="197"/>
      <c r="L1" s="197"/>
      <c r="M1" s="198"/>
      <c r="N1" s="197"/>
    </row>
    <row r="2" spans="1:14">
      <c r="A2" s="197" t="s">
        <v>0</v>
      </c>
      <c r="B2" s="197"/>
      <c r="C2" s="197"/>
      <c r="D2" s="197"/>
      <c r="E2" s="197"/>
      <c r="F2" s="197"/>
      <c r="G2" s="197"/>
      <c r="H2" s="197"/>
      <c r="I2" s="197"/>
      <c r="J2" s="197"/>
      <c r="K2" s="197"/>
      <c r="L2" s="197"/>
      <c r="M2" s="198"/>
      <c r="N2" s="197"/>
    </row>
    <row r="3" spans="1:14">
      <c r="A3" s="197" t="s">
        <v>0</v>
      </c>
      <c r="B3" s="197"/>
      <c r="C3" s="197"/>
      <c r="D3" s="197"/>
      <c r="E3" s="197"/>
      <c r="F3" s="197"/>
      <c r="G3" s="197"/>
      <c r="H3" s="197"/>
      <c r="I3" s="197"/>
      <c r="J3" s="197"/>
      <c r="K3" s="197"/>
      <c r="L3" s="197"/>
      <c r="M3" s="198"/>
      <c r="N3" s="197"/>
    </row>
    <row r="4" spans="1:14">
      <c r="A4" s="197"/>
      <c r="B4" s="197"/>
      <c r="C4" s="197"/>
      <c r="D4" s="197"/>
      <c r="E4" s="197"/>
      <c r="F4" s="197"/>
      <c r="G4" s="197"/>
      <c r="H4" s="197"/>
      <c r="I4" s="197"/>
      <c r="J4" s="197"/>
      <c r="K4" s="197"/>
      <c r="L4" s="197"/>
      <c r="M4" s="198"/>
      <c r="N4" s="197"/>
    </row>
    <row r="5" spans="1:14" ht="14.1" customHeight="1">
      <c r="A5" s="197" t="s">
        <v>0</v>
      </c>
      <c r="B5" s="197"/>
      <c r="C5" s="197"/>
      <c r="D5" s="197"/>
      <c r="E5" s="197"/>
      <c r="F5" s="197"/>
      <c r="G5" s="197"/>
      <c r="H5" s="197"/>
      <c r="I5" s="197"/>
      <c r="J5" s="197"/>
      <c r="K5" s="197"/>
      <c r="L5" s="197"/>
      <c r="M5" s="198"/>
      <c r="N5" s="197"/>
    </row>
    <row r="6" spans="1:14" ht="6.6" customHeight="1">
      <c r="A6" s="197" t="s">
        <v>0</v>
      </c>
      <c r="B6" s="197"/>
      <c r="C6" s="197"/>
      <c r="D6" s="197"/>
      <c r="E6" s="197"/>
      <c r="F6" s="197"/>
      <c r="G6" s="197"/>
      <c r="H6" s="197"/>
      <c r="I6" s="197"/>
      <c r="J6" s="197"/>
      <c r="K6" s="197"/>
      <c r="L6" s="197"/>
      <c r="M6" s="198"/>
      <c r="N6" s="197"/>
    </row>
    <row r="7" spans="1:14" ht="70.5" customHeight="1">
      <c r="A7" s="197" t="s">
        <v>0</v>
      </c>
      <c r="B7" s="107"/>
      <c r="C7" s="107"/>
      <c r="D7" s="107"/>
      <c r="E7" s="236" t="s">
        <v>1</v>
      </c>
      <c r="F7" s="236"/>
      <c r="G7" s="236"/>
      <c r="H7" s="236"/>
      <c r="I7" s="236"/>
      <c r="J7" s="236"/>
      <c r="K7" s="236"/>
      <c r="L7" s="236"/>
      <c r="M7" s="107"/>
      <c r="N7" s="197"/>
    </row>
    <row r="8" spans="1:14" s="2" customFormat="1" ht="6.6" customHeight="1">
      <c r="A8" s="197" t="s">
        <v>0</v>
      </c>
      <c r="B8" s="21"/>
      <c r="C8" s="21"/>
      <c r="D8" s="21"/>
      <c r="E8" s="21"/>
      <c r="F8" s="21"/>
      <c r="G8" s="21"/>
      <c r="H8" s="21"/>
      <c r="I8" s="21"/>
      <c r="J8" s="21"/>
      <c r="K8" s="21"/>
      <c r="L8" s="21"/>
      <c r="M8" s="21"/>
      <c r="N8" s="197"/>
    </row>
    <row r="9" spans="1:14" s="3" customFormat="1" ht="6.95" customHeight="1">
      <c r="A9" s="197" t="s">
        <v>0</v>
      </c>
      <c r="B9" s="21"/>
      <c r="C9" s="21"/>
      <c r="D9" s="21"/>
      <c r="E9" s="21"/>
      <c r="F9" s="21"/>
      <c r="G9" s="21"/>
      <c r="H9" s="21"/>
      <c r="I9" s="21"/>
      <c r="J9" s="21"/>
      <c r="K9" s="21"/>
      <c r="L9" s="21"/>
      <c r="M9" s="21"/>
      <c r="N9" s="197"/>
    </row>
    <row r="10" spans="1:14" s="3" customFormat="1" ht="17.25">
      <c r="A10" s="197" t="s">
        <v>0</v>
      </c>
      <c r="B10" s="258" t="s">
        <v>2</v>
      </c>
      <c r="C10" s="258"/>
      <c r="D10" s="258"/>
      <c r="E10" s="247" t="s">
        <v>3</v>
      </c>
      <c r="F10" s="248"/>
      <c r="G10" s="248"/>
      <c r="H10" s="248"/>
      <c r="I10" s="248"/>
      <c r="J10" s="248"/>
      <c r="K10" s="248"/>
      <c r="L10" s="249"/>
      <c r="M10" s="21"/>
      <c r="N10" s="197"/>
    </row>
    <row r="11" spans="1:14" ht="6.6" customHeight="1">
      <c r="A11" s="197" t="s">
        <v>0</v>
      </c>
      <c r="B11" s="199"/>
      <c r="C11" s="199"/>
      <c r="D11" s="199"/>
      <c r="E11" s="199"/>
      <c r="F11" s="199"/>
      <c r="G11" s="199"/>
      <c r="H11" s="199"/>
      <c r="I11" s="199"/>
      <c r="J11" s="199"/>
      <c r="K11" s="199"/>
      <c r="L11" s="199"/>
      <c r="M11" s="199"/>
      <c r="N11" s="197"/>
    </row>
    <row r="12" spans="1:14" ht="5.0999999999999996" customHeight="1">
      <c r="A12" s="197" t="s">
        <v>0</v>
      </c>
      <c r="B12" s="199"/>
      <c r="C12" s="199"/>
      <c r="D12" s="199"/>
      <c r="E12" s="199"/>
      <c r="F12" s="199"/>
      <c r="G12" s="199"/>
      <c r="H12" s="199"/>
      <c r="I12" s="199"/>
      <c r="J12" s="199"/>
      <c r="K12" s="199"/>
      <c r="L12" s="199"/>
      <c r="M12" s="199"/>
      <c r="N12" s="197"/>
    </row>
    <row r="13" spans="1:14" ht="17.25">
      <c r="A13" s="197" t="s">
        <v>0</v>
      </c>
      <c r="B13" s="258" t="s">
        <v>4</v>
      </c>
      <c r="C13" s="258"/>
      <c r="D13" s="259"/>
      <c r="E13" s="250"/>
      <c r="F13" s="250"/>
      <c r="G13" s="250"/>
      <c r="H13" s="250"/>
      <c r="I13" s="250"/>
      <c r="J13" s="250"/>
      <c r="K13" s="250"/>
      <c r="L13" s="251"/>
      <c r="M13" s="199"/>
      <c r="N13" s="197"/>
    </row>
    <row r="14" spans="1:14">
      <c r="A14" s="197" t="s">
        <v>0</v>
      </c>
      <c r="B14" s="200"/>
      <c r="C14" s="200"/>
      <c r="D14" s="200"/>
      <c r="E14" s="252"/>
      <c r="F14" s="253"/>
      <c r="G14" s="253"/>
      <c r="H14" s="253"/>
      <c r="I14" s="253"/>
      <c r="J14" s="253"/>
      <c r="K14" s="253"/>
      <c r="L14" s="254"/>
      <c r="M14" s="199"/>
      <c r="N14" s="197"/>
    </row>
    <row r="15" spans="1:14">
      <c r="A15" s="197" t="s">
        <v>0</v>
      </c>
      <c r="B15" s="200"/>
      <c r="C15" s="200"/>
      <c r="D15" s="200"/>
      <c r="E15" s="252"/>
      <c r="F15" s="253"/>
      <c r="G15" s="253"/>
      <c r="H15" s="253"/>
      <c r="I15" s="253"/>
      <c r="J15" s="253"/>
      <c r="K15" s="253"/>
      <c r="L15" s="254"/>
      <c r="M15" s="199"/>
      <c r="N15" s="197"/>
    </row>
    <row r="16" spans="1:14">
      <c r="A16" s="197" t="s">
        <v>0</v>
      </c>
      <c r="B16" s="197"/>
      <c r="C16" s="197"/>
      <c r="D16" s="197"/>
      <c r="E16" s="255"/>
      <c r="F16" s="256"/>
      <c r="G16" s="256"/>
      <c r="H16" s="256"/>
      <c r="I16" s="256"/>
      <c r="J16" s="256"/>
      <c r="K16" s="256"/>
      <c r="L16" s="257"/>
      <c r="M16" s="199"/>
      <c r="N16" s="197"/>
    </row>
    <row r="17" spans="1:14" ht="7.5" customHeight="1">
      <c r="A17" s="197"/>
      <c r="B17" s="197"/>
      <c r="C17" s="197"/>
      <c r="D17" s="197"/>
      <c r="E17" s="197"/>
      <c r="F17" s="197"/>
      <c r="G17" s="197"/>
      <c r="H17" s="197"/>
      <c r="I17" s="197"/>
      <c r="J17" s="197"/>
      <c r="K17" s="197"/>
      <c r="L17" s="197"/>
      <c r="M17" s="199"/>
      <c r="N17" s="197"/>
    </row>
    <row r="18" spans="1:14" ht="17.25">
      <c r="A18" s="197"/>
      <c r="B18" s="258" t="s">
        <v>5</v>
      </c>
      <c r="C18" s="258"/>
      <c r="D18" s="258"/>
      <c r="E18" s="260" t="s">
        <v>3</v>
      </c>
      <c r="F18" s="261"/>
      <c r="G18" s="261"/>
      <c r="H18" s="261"/>
      <c r="I18" s="261"/>
      <c r="J18" s="261"/>
      <c r="K18" s="261"/>
      <c r="L18" s="262"/>
      <c r="M18" s="199"/>
      <c r="N18" s="197"/>
    </row>
    <row r="19" spans="1:14" s="3" customFormat="1" ht="17.25">
      <c r="A19" s="197" t="s">
        <v>0</v>
      </c>
      <c r="B19" s="21"/>
      <c r="C19" s="21"/>
      <c r="D19" s="21"/>
      <c r="E19" s="21"/>
      <c r="F19" s="21"/>
      <c r="G19" s="21"/>
      <c r="H19" s="21"/>
      <c r="I19" s="21"/>
      <c r="J19" s="21"/>
      <c r="K19" s="21"/>
      <c r="L19" s="21"/>
      <c r="M19" s="21"/>
      <c r="N19" s="197"/>
    </row>
    <row r="20" spans="1:14" s="3" customFormat="1" ht="17.25">
      <c r="A20" s="197" t="s">
        <v>0</v>
      </c>
      <c r="B20" s="263" t="s">
        <v>6</v>
      </c>
      <c r="C20" s="264"/>
      <c r="D20" s="264"/>
      <c r="E20" s="264"/>
      <c r="F20" s="264"/>
      <c r="G20" s="264"/>
      <c r="H20" s="264"/>
      <c r="I20" s="264"/>
      <c r="J20" s="264"/>
      <c r="K20" s="264"/>
      <c r="L20" s="264"/>
      <c r="M20" s="21"/>
      <c r="N20" s="197"/>
    </row>
    <row r="21" spans="1:14" s="3" customFormat="1" ht="17.25">
      <c r="A21" s="197" t="s">
        <v>0</v>
      </c>
      <c r="B21" s="264"/>
      <c r="C21" s="264"/>
      <c r="D21" s="264"/>
      <c r="E21" s="264"/>
      <c r="F21" s="264"/>
      <c r="G21" s="264"/>
      <c r="H21" s="264"/>
      <c r="I21" s="264"/>
      <c r="J21" s="264"/>
      <c r="K21" s="264"/>
      <c r="L21" s="264"/>
      <c r="M21" s="21"/>
      <c r="N21" s="197"/>
    </row>
    <row r="22" spans="1:14" s="3" customFormat="1" ht="6.6" customHeight="1">
      <c r="A22" s="197" t="s">
        <v>0</v>
      </c>
      <c r="B22" s="21"/>
      <c r="C22" s="21"/>
      <c r="D22" s="21"/>
      <c r="E22" s="21"/>
      <c r="F22" s="21"/>
      <c r="G22" s="21"/>
      <c r="H22" s="21"/>
      <c r="I22" s="21"/>
      <c r="J22" s="21"/>
      <c r="K22" s="21"/>
      <c r="L22" s="21"/>
      <c r="M22" s="21"/>
      <c r="N22" s="197"/>
    </row>
    <row r="23" spans="1:14" s="3" customFormat="1" ht="17.25">
      <c r="A23" s="197" t="s">
        <v>0</v>
      </c>
      <c r="B23" s="265" t="s">
        <v>7</v>
      </c>
      <c r="C23" s="265"/>
      <c r="D23" s="265"/>
      <c r="E23" s="265"/>
      <c r="F23" s="265"/>
      <c r="G23" s="265"/>
      <c r="H23" s="265"/>
      <c r="I23" s="265"/>
      <c r="J23" s="265"/>
      <c r="K23" s="265"/>
      <c r="L23" s="265"/>
      <c r="M23" s="197"/>
      <c r="N23" s="197"/>
    </row>
    <row r="24" spans="1:14" s="3" customFormat="1" ht="17.45" customHeight="1">
      <c r="A24" s="197" t="s">
        <v>0</v>
      </c>
      <c r="B24" s="240" t="s">
        <v>8</v>
      </c>
      <c r="C24" s="240"/>
      <c r="D24" s="240"/>
      <c r="E24" s="240"/>
      <c r="F24" s="240"/>
      <c r="G24" s="240"/>
      <c r="H24" s="240"/>
      <c r="I24" s="240"/>
      <c r="J24" s="240"/>
      <c r="K24" s="240"/>
      <c r="L24" s="240"/>
      <c r="M24" s="197"/>
      <c r="N24" s="197"/>
    </row>
    <row r="25" spans="1:14" s="3" customFormat="1" ht="17.25">
      <c r="A25" s="197" t="s">
        <v>0</v>
      </c>
      <c r="B25" s="240"/>
      <c r="C25" s="240"/>
      <c r="D25" s="240"/>
      <c r="E25" s="240"/>
      <c r="F25" s="240"/>
      <c r="G25" s="240"/>
      <c r="H25" s="240"/>
      <c r="I25" s="240"/>
      <c r="J25" s="240"/>
      <c r="K25" s="240"/>
      <c r="L25" s="240"/>
      <c r="M25" s="197"/>
      <c r="N25" s="197"/>
    </row>
    <row r="26" spans="1:14" s="3" customFormat="1" ht="26.45" customHeight="1">
      <c r="A26" s="197"/>
      <c r="B26" s="240" t="s">
        <v>9</v>
      </c>
      <c r="C26" s="240"/>
      <c r="D26" s="240"/>
      <c r="E26" s="240"/>
      <c r="F26" s="240"/>
      <c r="G26" s="240"/>
      <c r="H26" s="240"/>
      <c r="I26" s="240"/>
      <c r="J26" s="240"/>
      <c r="K26" s="240"/>
      <c r="L26" s="240"/>
      <c r="M26" s="197"/>
      <c r="N26" s="197"/>
    </row>
    <row r="27" spans="1:14" s="3" customFormat="1" ht="9.6" customHeight="1">
      <c r="A27" s="197"/>
      <c r="B27" s="240"/>
      <c r="C27" s="240"/>
      <c r="D27" s="240"/>
      <c r="E27" s="240"/>
      <c r="F27" s="240"/>
      <c r="G27" s="240"/>
      <c r="H27" s="240"/>
      <c r="I27" s="240"/>
      <c r="J27" s="240"/>
      <c r="K27" s="240"/>
      <c r="L27" s="240"/>
      <c r="M27" s="197"/>
      <c r="N27" s="197"/>
    </row>
    <row r="28" spans="1:14" s="3" customFormat="1" ht="33.6" customHeight="1">
      <c r="A28" s="197"/>
      <c r="B28" s="240" t="s">
        <v>10</v>
      </c>
      <c r="C28" s="240"/>
      <c r="D28" s="240"/>
      <c r="E28" s="240"/>
      <c r="F28" s="240"/>
      <c r="G28" s="240"/>
      <c r="H28" s="240"/>
      <c r="I28" s="240"/>
      <c r="J28" s="240"/>
      <c r="K28" s="240"/>
      <c r="L28" s="240"/>
      <c r="M28" s="197"/>
      <c r="N28" s="197"/>
    </row>
    <row r="29" spans="1:14" s="3" customFormat="1" ht="26.45" customHeight="1">
      <c r="A29" s="197"/>
      <c r="B29" s="240" t="s">
        <v>11</v>
      </c>
      <c r="C29" s="240"/>
      <c r="D29" s="240"/>
      <c r="E29" s="240"/>
      <c r="F29" s="240"/>
      <c r="G29" s="240"/>
      <c r="H29" s="240"/>
      <c r="I29" s="240"/>
      <c r="J29" s="240"/>
      <c r="K29" s="240"/>
      <c r="L29" s="240"/>
      <c r="M29" s="197"/>
      <c r="N29" s="197"/>
    </row>
    <row r="30" spans="1:14" s="3" customFormat="1" ht="6" customHeight="1">
      <c r="A30" s="197"/>
      <c r="B30" s="240"/>
      <c r="C30" s="240"/>
      <c r="D30" s="240"/>
      <c r="E30" s="240"/>
      <c r="F30" s="240"/>
      <c r="G30" s="240"/>
      <c r="H30" s="240"/>
      <c r="I30" s="240"/>
      <c r="J30" s="240"/>
      <c r="K30" s="240"/>
      <c r="L30" s="240"/>
      <c r="M30" s="197"/>
      <c r="N30" s="197"/>
    </row>
    <row r="31" spans="1:14" s="3" customFormat="1" ht="6" customHeight="1">
      <c r="A31" s="197" t="s">
        <v>0</v>
      </c>
      <c r="B31" s="197"/>
      <c r="C31" s="197"/>
      <c r="D31" s="197"/>
      <c r="E31" s="197"/>
      <c r="F31" s="197"/>
      <c r="G31" s="197"/>
      <c r="H31" s="197"/>
      <c r="I31" s="197"/>
      <c r="J31" s="197"/>
      <c r="K31" s="197"/>
      <c r="L31" s="197"/>
      <c r="M31" s="197"/>
      <c r="N31" s="197"/>
    </row>
    <row r="32" spans="1:14" s="3" customFormat="1" ht="17.25">
      <c r="A32" s="197" t="s">
        <v>0</v>
      </c>
      <c r="B32" s="138" t="s">
        <v>12</v>
      </c>
      <c r="C32" s="137"/>
      <c r="D32" s="137"/>
      <c r="E32" s="137"/>
      <c r="F32" s="137"/>
      <c r="G32" s="137"/>
      <c r="H32" s="137"/>
      <c r="I32" s="137"/>
      <c r="J32" s="137"/>
      <c r="K32" s="137"/>
      <c r="L32" s="137"/>
      <c r="M32" s="197"/>
      <c r="N32" s="197"/>
    </row>
    <row r="33" spans="1:14" s="3" customFormat="1" ht="17.25">
      <c r="A33" s="202" t="s">
        <v>0</v>
      </c>
      <c r="B33" s="202" t="s">
        <v>13</v>
      </c>
      <c r="C33" s="202"/>
      <c r="D33" s="202"/>
      <c r="E33" s="202"/>
      <c r="F33" s="202"/>
      <c r="G33" s="202"/>
      <c r="H33" s="202"/>
      <c r="I33" s="202"/>
      <c r="J33" s="202"/>
      <c r="K33" s="202"/>
      <c r="L33" s="202"/>
      <c r="M33" s="202"/>
      <c r="N33" s="202"/>
    </row>
    <row r="34" spans="1:14" s="3" customFormat="1" ht="12.75" customHeight="1">
      <c r="A34" s="202" t="s">
        <v>0</v>
      </c>
      <c r="B34" s="202"/>
      <c r="C34" s="202"/>
      <c r="D34" s="202"/>
      <c r="E34" s="202"/>
      <c r="F34" s="202"/>
      <c r="G34" s="202"/>
      <c r="H34" s="202"/>
      <c r="I34" s="202"/>
      <c r="J34" s="202"/>
      <c r="K34" s="202"/>
      <c r="L34" s="202"/>
      <c r="M34" s="202"/>
      <c r="N34" s="202"/>
    </row>
    <row r="35" spans="1:14" s="3" customFormat="1" ht="17.25">
      <c r="A35" s="202" t="s">
        <v>0</v>
      </c>
      <c r="B35" s="178" t="s">
        <v>14</v>
      </c>
      <c r="C35" s="202"/>
      <c r="D35" s="202"/>
      <c r="E35" s="202"/>
      <c r="F35" s="202"/>
      <c r="G35" s="202"/>
      <c r="H35" s="202"/>
      <c r="I35" s="202"/>
      <c r="J35" s="202"/>
      <c r="K35" s="202"/>
      <c r="L35" s="202"/>
      <c r="M35" s="202"/>
      <c r="N35" s="202"/>
    </row>
    <row r="36" spans="1:14" s="3" customFormat="1" ht="33" customHeight="1">
      <c r="A36" s="202"/>
      <c r="B36" s="246" t="s">
        <v>15</v>
      </c>
      <c r="C36" s="246"/>
      <c r="D36" s="246"/>
      <c r="E36" s="246"/>
      <c r="F36" s="246"/>
      <c r="G36" s="246"/>
      <c r="H36" s="246"/>
      <c r="I36" s="246"/>
      <c r="J36" s="246"/>
      <c r="K36" s="246"/>
      <c r="L36" s="246"/>
      <c r="M36" s="202"/>
      <c r="N36" s="202"/>
    </row>
    <row r="37" spans="1:14" s="3" customFormat="1" ht="84.75" customHeight="1">
      <c r="A37" s="202"/>
      <c r="B37" s="235" t="s">
        <v>16</v>
      </c>
      <c r="C37" s="235"/>
      <c r="D37" s="235"/>
      <c r="E37" s="235"/>
      <c r="F37" s="235"/>
      <c r="G37" s="235"/>
      <c r="H37" s="235"/>
      <c r="I37" s="235"/>
      <c r="J37" s="235"/>
      <c r="K37" s="235"/>
      <c r="L37" s="235"/>
      <c r="M37" s="202"/>
      <c r="N37" s="202"/>
    </row>
    <row r="38" spans="1:14" s="3" customFormat="1" ht="17.25">
      <c r="A38" s="197" t="s">
        <v>0</v>
      </c>
      <c r="B38" s="238" t="s">
        <v>17</v>
      </c>
      <c r="C38" s="238"/>
      <c r="D38" s="238"/>
      <c r="E38" s="238"/>
      <c r="F38" s="238"/>
      <c r="G38" s="238"/>
      <c r="H38" s="238"/>
      <c r="I38" s="238"/>
      <c r="J38" s="238"/>
      <c r="K38" s="238"/>
      <c r="L38" s="238"/>
      <c r="M38" s="197"/>
      <c r="N38" s="197"/>
    </row>
    <row r="39" spans="1:14" s="3" customFormat="1" ht="17.25">
      <c r="A39" s="197" t="s">
        <v>0</v>
      </c>
      <c r="B39" s="239" t="s">
        <v>18</v>
      </c>
      <c r="C39" s="239"/>
      <c r="D39" s="239"/>
      <c r="E39" s="239"/>
      <c r="F39" s="239"/>
      <c r="G39" s="239"/>
      <c r="H39" s="239"/>
      <c r="I39" s="239"/>
      <c r="J39" s="239"/>
      <c r="K39" s="239"/>
      <c r="L39" s="239"/>
      <c r="M39" s="197"/>
      <c r="N39" s="197"/>
    </row>
    <row r="40" spans="1:14" s="3" customFormat="1" ht="6" hidden="1" customHeight="1">
      <c r="A40" s="197" t="s">
        <v>0</v>
      </c>
      <c r="B40" s="197"/>
      <c r="C40" s="197"/>
      <c r="D40" s="197"/>
      <c r="E40" s="197"/>
      <c r="F40" s="197"/>
      <c r="G40" s="197"/>
      <c r="H40" s="197" t="s">
        <v>0</v>
      </c>
      <c r="I40" s="197" t="s">
        <v>0</v>
      </c>
      <c r="J40" s="197" t="s">
        <v>0</v>
      </c>
      <c r="K40" s="197" t="s">
        <v>0</v>
      </c>
      <c r="L40" s="197" t="s">
        <v>0</v>
      </c>
      <c r="M40" s="197" t="s">
        <v>0</v>
      </c>
      <c r="N40" s="197" t="s">
        <v>0</v>
      </c>
    </row>
    <row r="41" spans="1:14" s="3" customFormat="1" ht="21.75" hidden="1">
      <c r="A41" s="197" t="s">
        <v>0</v>
      </c>
      <c r="B41" s="22" t="s">
        <v>19</v>
      </c>
      <c r="C41" s="241" t="s">
        <v>20</v>
      </c>
      <c r="D41" s="241"/>
      <c r="E41" s="244"/>
      <c r="F41" s="245"/>
      <c r="G41" s="245"/>
      <c r="H41" s="197" t="s">
        <v>0</v>
      </c>
      <c r="I41" s="197" t="s">
        <v>0</v>
      </c>
      <c r="J41" s="197" t="s">
        <v>0</v>
      </c>
      <c r="K41" s="197" t="s">
        <v>0</v>
      </c>
      <c r="L41" s="197" t="s">
        <v>0</v>
      </c>
      <c r="M41" s="197" t="s">
        <v>0</v>
      </c>
      <c r="N41" s="197"/>
    </row>
    <row r="42" spans="1:14" s="3" customFormat="1" ht="6" customHeight="1">
      <c r="A42" s="197" t="s">
        <v>0</v>
      </c>
      <c r="B42" s="197" t="s">
        <v>0</v>
      </c>
      <c r="C42" s="197" t="s">
        <v>0</v>
      </c>
      <c r="D42" s="197" t="s">
        <v>0</v>
      </c>
      <c r="E42" s="197" t="s">
        <v>0</v>
      </c>
      <c r="F42" s="197" t="s">
        <v>0</v>
      </c>
      <c r="G42" s="197" t="s">
        <v>0</v>
      </c>
      <c r="H42" s="197" t="s">
        <v>0</v>
      </c>
      <c r="I42" s="197" t="s">
        <v>0</v>
      </c>
      <c r="J42" s="197" t="s">
        <v>0</v>
      </c>
      <c r="K42" s="197" t="s">
        <v>0</v>
      </c>
      <c r="L42" s="197" t="s">
        <v>0</v>
      </c>
      <c r="M42" s="197" t="s">
        <v>0</v>
      </c>
      <c r="N42" s="197" t="s">
        <v>0</v>
      </c>
    </row>
    <row r="43" spans="1:14" s="3" customFormat="1" ht="21.75">
      <c r="A43" s="197" t="s">
        <v>0</v>
      </c>
      <c r="B43" s="22" t="s">
        <v>21</v>
      </c>
      <c r="C43" s="241" t="s">
        <v>22</v>
      </c>
      <c r="D43" s="241"/>
      <c r="E43" s="242" t="s">
        <v>23</v>
      </c>
      <c r="F43" s="243"/>
      <c r="G43" s="243"/>
      <c r="H43" s="197" t="s">
        <v>0</v>
      </c>
      <c r="I43" s="197" t="s">
        <v>0</v>
      </c>
      <c r="J43" s="197" t="s">
        <v>0</v>
      </c>
      <c r="K43" s="197" t="s">
        <v>0</v>
      </c>
      <c r="L43" s="197" t="s">
        <v>0</v>
      </c>
      <c r="M43" s="197" t="s">
        <v>0</v>
      </c>
      <c r="N43" s="197" t="s">
        <v>0</v>
      </c>
    </row>
    <row r="44" spans="1:14" s="3" customFormat="1" ht="6.6" customHeight="1">
      <c r="A44" s="197"/>
      <c r="B44" s="197" t="s">
        <v>0</v>
      </c>
      <c r="C44" s="197" t="s">
        <v>0</v>
      </c>
      <c r="D44" s="197" t="s">
        <v>0</v>
      </c>
      <c r="E44" s="197" t="s">
        <v>0</v>
      </c>
      <c r="F44" s="197" t="s">
        <v>0</v>
      </c>
      <c r="G44" s="197" t="s">
        <v>0</v>
      </c>
      <c r="H44" s="197" t="s">
        <v>0</v>
      </c>
      <c r="I44" s="197" t="s">
        <v>0</v>
      </c>
      <c r="J44" s="197" t="s">
        <v>0</v>
      </c>
      <c r="K44" s="197" t="s">
        <v>0</v>
      </c>
      <c r="L44" s="197" t="s">
        <v>0</v>
      </c>
      <c r="M44" s="197" t="s">
        <v>0</v>
      </c>
      <c r="N44" s="197"/>
    </row>
    <row r="45" spans="1:14" s="4" customFormat="1" ht="17.25">
      <c r="A45" s="197"/>
      <c r="B45" s="238" t="s">
        <v>24</v>
      </c>
      <c r="C45" s="238"/>
      <c r="D45" s="238"/>
      <c r="E45" s="238"/>
      <c r="F45" s="238"/>
      <c r="G45" s="238"/>
      <c r="H45" s="238"/>
      <c r="I45" s="238"/>
      <c r="J45" s="238"/>
      <c r="K45" s="238"/>
      <c r="L45" s="238"/>
      <c r="M45" s="197"/>
      <c r="N45" s="197"/>
    </row>
    <row r="46" spans="1:14" s="4" customFormat="1" ht="15" customHeight="1">
      <c r="A46" s="197"/>
      <c r="B46" s="237" t="s">
        <v>25</v>
      </c>
      <c r="C46" s="237"/>
      <c r="D46" s="237"/>
      <c r="E46" s="237"/>
      <c r="F46" s="237"/>
      <c r="G46" s="237"/>
      <c r="H46" s="237"/>
      <c r="I46" s="237"/>
      <c r="J46" s="237"/>
      <c r="K46" s="237"/>
      <c r="L46" s="237"/>
      <c r="M46" s="197"/>
      <c r="N46" s="197"/>
    </row>
    <row r="47" spans="1:14" s="4" customFormat="1" ht="15" customHeight="1">
      <c r="A47" s="197"/>
      <c r="B47" s="234" t="s">
        <v>26</v>
      </c>
      <c r="C47" s="234"/>
      <c r="D47" s="234"/>
      <c r="E47" s="200"/>
      <c r="F47" s="200"/>
      <c r="G47" s="200"/>
      <c r="H47" s="200"/>
      <c r="I47" s="200"/>
      <c r="J47" s="200"/>
      <c r="K47" s="200"/>
      <c r="L47" s="200"/>
      <c r="M47" s="197"/>
      <c r="N47" s="197"/>
    </row>
    <row r="48" spans="1:14" s="4" customFormat="1">
      <c r="A48" s="197"/>
      <c r="B48" s="234"/>
      <c r="C48" s="234"/>
      <c r="D48" s="234"/>
      <c r="E48" s="200"/>
      <c r="F48" s="200"/>
      <c r="G48" s="200"/>
      <c r="H48" s="200"/>
      <c r="I48" s="200"/>
      <c r="J48" s="200"/>
      <c r="K48" s="200"/>
      <c r="L48" s="200"/>
      <c r="M48" s="197"/>
      <c r="N48" s="197"/>
    </row>
    <row r="49" spans="1:14" s="4" customFormat="1" ht="58.5" customHeight="1">
      <c r="A49" s="197"/>
      <c r="B49" s="232" t="s">
        <v>27</v>
      </c>
      <c r="C49" s="233"/>
      <c r="D49" s="233"/>
      <c r="E49" s="233"/>
      <c r="F49" s="233"/>
      <c r="G49" s="233"/>
      <c r="H49" s="233"/>
      <c r="I49" s="233"/>
      <c r="J49" s="233"/>
      <c r="K49" s="233"/>
      <c r="L49" s="233"/>
      <c r="M49" s="233"/>
      <c r="N49" s="233"/>
    </row>
    <row r="50" spans="1:14" s="4" customFormat="1" ht="18.75" customHeight="1">
      <c r="A50" s="197"/>
      <c r="B50" s="201"/>
      <c r="C50" s="201"/>
      <c r="D50" s="201"/>
      <c r="E50" s="201"/>
      <c r="F50" s="201"/>
      <c r="G50" s="201"/>
      <c r="H50" s="201"/>
      <c r="I50" s="201"/>
      <c r="J50" s="201"/>
      <c r="K50" s="201"/>
      <c r="L50" s="201"/>
      <c r="M50" s="197"/>
      <c r="N50" s="197"/>
    </row>
    <row r="51" spans="1:14" s="4" customFormat="1">
      <c r="A51" s="197" t="s">
        <v>0</v>
      </c>
      <c r="B51" s="136" t="s">
        <v>28</v>
      </c>
      <c r="C51" s="136"/>
      <c r="D51" s="136"/>
      <c r="E51" s="136"/>
      <c r="F51" s="136"/>
      <c r="G51" s="136"/>
      <c r="H51" s="136"/>
      <c r="I51" s="136"/>
      <c r="J51" s="136"/>
      <c r="K51" s="136"/>
      <c r="L51" s="136"/>
      <c r="M51" s="197"/>
      <c r="N51" s="197"/>
    </row>
  </sheetData>
  <sheetProtection formatColumns="0" formatRows="0"/>
  <mergeCells count="27">
    <mergeCell ref="B36:L36"/>
    <mergeCell ref="E10:L10"/>
    <mergeCell ref="E13:L16"/>
    <mergeCell ref="B13:D13"/>
    <mergeCell ref="B10:D10"/>
    <mergeCell ref="B30:L30"/>
    <mergeCell ref="B29:L29"/>
    <mergeCell ref="E18:L18"/>
    <mergeCell ref="B20:L21"/>
    <mergeCell ref="B23:L23"/>
    <mergeCell ref="B18:D18"/>
    <mergeCell ref="B49:N49"/>
    <mergeCell ref="B47:D47"/>
    <mergeCell ref="B37:L37"/>
    <mergeCell ref="B48:D48"/>
    <mergeCell ref="E7:L7"/>
    <mergeCell ref="B46:L46"/>
    <mergeCell ref="B38:L38"/>
    <mergeCell ref="B39:L39"/>
    <mergeCell ref="B28:L28"/>
    <mergeCell ref="B24:L25"/>
    <mergeCell ref="B26:L27"/>
    <mergeCell ref="B45:L45"/>
    <mergeCell ref="C43:D43"/>
    <mergeCell ref="E43:G43"/>
    <mergeCell ref="C41:D41"/>
    <mergeCell ref="E41:G41"/>
  </mergeCells>
  <hyperlinks>
    <hyperlink ref="E43" r:id="rId1" xr:uid="{00000000-0004-0000-0000-000000000000}"/>
  </hyperlinks>
  <printOptions horizontalCentered="1"/>
  <pageMargins left="0.23622047244094491" right="0.23622047244094491" top="0.23622047244094491" bottom="0.23622047244094491" header="0.31496062992125984" footer="0.31496062992125984"/>
  <pageSetup paperSize="9" scale="80" orientation="portrait" r:id="rId2"/>
  <headerFooter>
    <oddHeader>&amp;C&amp;"Calibri"&amp;10&amp;K000000 IN CONFIDENCE&amp;1#_x000D_</oddHeader>
    <oddFooter>&amp;L&amp;F&amp;C_x000D_&amp;1#&amp;"Calibri"&amp;10&amp;K000000 IN CONFIDENCE</oddFooter>
  </headerFooter>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Dates!$A$1:$A$100</xm:f>
          </x14:formula1>
          <xm:sqref>E18:L18</xm:sqref>
        </x14:dataValidation>
        <x14:dataValidation type="list" allowBlank="1" showInputMessage="1" showErrorMessage="1" xr:uid="{C78422B3-C0B1-4CDF-B350-92573EDD78B4}">
          <x14:formula1>
            <xm:f>Lists!$A$2:$A$28</xm:f>
          </x14:formula1>
          <xm:sqref>E10:L10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tabColor rgb="FFFFFF00"/>
  </sheetPr>
  <dimension ref="A1:A127"/>
  <sheetViews>
    <sheetView workbookViewId="0">
      <selection activeCell="F14" sqref="F14"/>
    </sheetView>
  </sheetViews>
  <sheetFormatPr defaultRowHeight="12.75"/>
  <cols>
    <col min="1" max="1" width="12.5703125" bestFit="1" customWidth="1"/>
  </cols>
  <sheetData>
    <row r="1" spans="1:1" ht="16.5">
      <c r="A1" s="25" t="s">
        <v>3</v>
      </c>
    </row>
    <row r="2" spans="1:1" ht="16.5">
      <c r="A2" s="231">
        <v>45016</v>
      </c>
    </row>
    <row r="3" spans="1:1" ht="16.5">
      <c r="A3" s="231">
        <v>45107</v>
      </c>
    </row>
    <row r="4" spans="1:1" ht="16.5">
      <c r="A4" s="231">
        <v>45199</v>
      </c>
    </row>
    <row r="5" spans="1:1" ht="16.5">
      <c r="A5" s="231">
        <v>45291</v>
      </c>
    </row>
    <row r="6" spans="1:1" ht="16.5">
      <c r="A6" s="231">
        <v>45382</v>
      </c>
    </row>
    <row r="7" spans="1:1" ht="16.5">
      <c r="A7" s="231">
        <v>45473</v>
      </c>
    </row>
    <row r="8" spans="1:1" ht="16.5">
      <c r="A8" s="231">
        <v>45565</v>
      </c>
    </row>
    <row r="9" spans="1:1" ht="16.5">
      <c r="A9" s="231">
        <v>45657</v>
      </c>
    </row>
    <row r="10" spans="1:1" ht="16.5">
      <c r="A10" s="231">
        <v>45747</v>
      </c>
    </row>
    <row r="11" spans="1:1" ht="16.5">
      <c r="A11" s="231">
        <v>45838</v>
      </c>
    </row>
    <row r="12" spans="1:1" ht="16.5">
      <c r="A12" s="231">
        <v>45930</v>
      </c>
    </row>
    <row r="13" spans="1:1" ht="16.5">
      <c r="A13" s="231">
        <v>46022</v>
      </c>
    </row>
    <row r="14" spans="1:1" ht="16.5">
      <c r="A14" s="231">
        <v>46112</v>
      </c>
    </row>
    <row r="15" spans="1:1" ht="16.5">
      <c r="A15" s="231">
        <v>46203</v>
      </c>
    </row>
    <row r="16" spans="1:1" ht="16.5">
      <c r="A16" s="231">
        <v>46295</v>
      </c>
    </row>
    <row r="17" spans="1:1" ht="16.5">
      <c r="A17" s="231">
        <v>46387</v>
      </c>
    </row>
    <row r="18" spans="1:1" ht="16.5">
      <c r="A18" s="231">
        <v>46477</v>
      </c>
    </row>
    <row r="19" spans="1:1" ht="16.5">
      <c r="A19" s="231">
        <v>46568</v>
      </c>
    </row>
    <row r="20" spans="1:1" ht="16.5">
      <c r="A20" s="231">
        <v>46660</v>
      </c>
    </row>
    <row r="21" spans="1:1" ht="16.5">
      <c r="A21" s="231">
        <v>46752</v>
      </c>
    </row>
    <row r="22" spans="1:1" ht="16.5">
      <c r="A22" s="231">
        <v>46843</v>
      </c>
    </row>
    <row r="23" spans="1:1" ht="16.5">
      <c r="A23" s="231">
        <v>46934</v>
      </c>
    </row>
    <row r="24" spans="1:1" ht="16.5">
      <c r="A24" s="231">
        <v>47026</v>
      </c>
    </row>
    <row r="25" spans="1:1" ht="16.5">
      <c r="A25" s="231">
        <v>47118</v>
      </c>
    </row>
    <row r="26" spans="1:1" ht="16.5">
      <c r="A26" s="231">
        <v>47208</v>
      </c>
    </row>
    <row r="27" spans="1:1" ht="16.5">
      <c r="A27" s="231">
        <v>47299</v>
      </c>
    </row>
    <row r="28" spans="1:1" ht="16.5">
      <c r="A28" s="231">
        <v>47391</v>
      </c>
    </row>
    <row r="29" spans="1:1" ht="16.5">
      <c r="A29" s="231">
        <v>47483</v>
      </c>
    </row>
    <row r="30" spans="1:1" ht="16.5">
      <c r="A30" s="231">
        <v>47573</v>
      </c>
    </row>
    <row r="31" spans="1:1" ht="16.5">
      <c r="A31" s="231">
        <v>47664</v>
      </c>
    </row>
    <row r="32" spans="1:1" ht="16.5">
      <c r="A32" s="231">
        <v>47756</v>
      </c>
    </row>
    <row r="33" spans="1:1" ht="16.5">
      <c r="A33" s="231">
        <v>47848</v>
      </c>
    </row>
    <row r="34" spans="1:1" ht="16.5">
      <c r="A34" s="231">
        <v>47938</v>
      </c>
    </row>
    <row r="35" spans="1:1" ht="16.5">
      <c r="A35" s="231">
        <v>48029</v>
      </c>
    </row>
    <row r="36" spans="1:1" ht="16.5">
      <c r="A36" s="231">
        <v>48121</v>
      </c>
    </row>
    <row r="37" spans="1:1" ht="16.5">
      <c r="A37" s="231">
        <v>48213</v>
      </c>
    </row>
    <row r="38" spans="1:1" ht="16.5">
      <c r="A38" s="231">
        <v>48304</v>
      </c>
    </row>
    <row r="39" spans="1:1" ht="16.5">
      <c r="A39" s="231">
        <v>48395</v>
      </c>
    </row>
    <row r="40" spans="1:1" ht="16.5">
      <c r="A40" s="231">
        <v>48487</v>
      </c>
    </row>
    <row r="41" spans="1:1" ht="16.5">
      <c r="A41" s="231">
        <v>48579</v>
      </c>
    </row>
    <row r="42" spans="1:1" ht="16.5">
      <c r="A42" s="231">
        <v>48669</v>
      </c>
    </row>
    <row r="43" spans="1:1" ht="16.5">
      <c r="A43" s="231">
        <v>48760</v>
      </c>
    </row>
    <row r="44" spans="1:1" ht="16.5">
      <c r="A44" s="231">
        <v>48852</v>
      </c>
    </row>
    <row r="45" spans="1:1" ht="16.5">
      <c r="A45" s="231">
        <v>48944</v>
      </c>
    </row>
    <row r="46" spans="1:1" ht="16.5">
      <c r="A46" s="231">
        <v>49034</v>
      </c>
    </row>
    <row r="47" spans="1:1" ht="16.5">
      <c r="A47" s="231">
        <v>49125</v>
      </c>
    </row>
    <row r="48" spans="1:1" ht="16.5">
      <c r="A48" s="231">
        <v>49217</v>
      </c>
    </row>
    <row r="49" spans="1:1" ht="16.5">
      <c r="A49" s="231">
        <v>49309</v>
      </c>
    </row>
    <row r="50" spans="1:1" ht="16.5">
      <c r="A50" s="231">
        <v>49399</v>
      </c>
    </row>
    <row r="51" spans="1:1" ht="16.5">
      <c r="A51" s="231">
        <v>49490</v>
      </c>
    </row>
    <row r="52" spans="1:1" ht="16.5">
      <c r="A52" s="231">
        <v>49582</v>
      </c>
    </row>
    <row r="53" spans="1:1" ht="16.5">
      <c r="A53" s="231">
        <v>49674</v>
      </c>
    </row>
    <row r="54" spans="1:1" ht="16.5">
      <c r="A54" s="231">
        <v>49765</v>
      </c>
    </row>
    <row r="55" spans="1:1" ht="16.5">
      <c r="A55" s="231">
        <v>49856</v>
      </c>
    </row>
    <row r="56" spans="1:1" ht="16.5">
      <c r="A56" s="231">
        <v>49948</v>
      </c>
    </row>
    <row r="57" spans="1:1" ht="16.5">
      <c r="A57" s="231">
        <v>50040</v>
      </c>
    </row>
    <row r="58" spans="1:1" ht="16.5">
      <c r="A58" s="231">
        <v>50130</v>
      </c>
    </row>
    <row r="59" spans="1:1" ht="16.5">
      <c r="A59" s="231">
        <v>50221</v>
      </c>
    </row>
    <row r="60" spans="1:1" ht="16.5">
      <c r="A60" s="231">
        <v>50313</v>
      </c>
    </row>
    <row r="61" spans="1:1" ht="16.5">
      <c r="A61" s="231">
        <v>50405</v>
      </c>
    </row>
    <row r="62" spans="1:1" ht="16.5">
      <c r="A62" s="231">
        <v>50495</v>
      </c>
    </row>
    <row r="63" spans="1:1" ht="16.5">
      <c r="A63" s="231">
        <v>50586</v>
      </c>
    </row>
    <row r="64" spans="1:1" ht="16.5">
      <c r="A64" s="231">
        <v>50678</v>
      </c>
    </row>
    <row r="65" spans="1:1" ht="16.5">
      <c r="A65" s="231">
        <v>50770</v>
      </c>
    </row>
    <row r="66" spans="1:1" ht="16.5">
      <c r="A66" s="231">
        <v>50860</v>
      </c>
    </row>
    <row r="67" spans="1:1" ht="16.5">
      <c r="A67" s="231">
        <v>50951</v>
      </c>
    </row>
    <row r="68" spans="1:1" ht="16.5">
      <c r="A68" s="231">
        <v>51043</v>
      </c>
    </row>
    <row r="69" spans="1:1" ht="16.5">
      <c r="A69" s="231">
        <v>51135</v>
      </c>
    </row>
    <row r="70" spans="1:1" ht="16.5">
      <c r="A70" s="231">
        <v>51226</v>
      </c>
    </row>
    <row r="71" spans="1:1" ht="16.5">
      <c r="A71" s="231">
        <v>51317</v>
      </c>
    </row>
    <row r="72" spans="1:1" ht="16.5">
      <c r="A72" s="231">
        <v>51409</v>
      </c>
    </row>
    <row r="73" spans="1:1" ht="16.5">
      <c r="A73" s="231">
        <v>51501</v>
      </c>
    </row>
    <row r="74" spans="1:1" ht="16.5">
      <c r="A74" s="231">
        <v>51591</v>
      </c>
    </row>
    <row r="75" spans="1:1" ht="16.5">
      <c r="A75" s="231">
        <v>51682</v>
      </c>
    </row>
    <row r="76" spans="1:1" ht="16.5">
      <c r="A76" s="231">
        <v>51774</v>
      </c>
    </row>
    <row r="77" spans="1:1" ht="16.5">
      <c r="A77" s="231">
        <v>51866</v>
      </c>
    </row>
    <row r="78" spans="1:1" ht="16.5">
      <c r="A78" s="231">
        <v>51956</v>
      </c>
    </row>
    <row r="79" spans="1:1" ht="16.5">
      <c r="A79" s="231">
        <v>52047</v>
      </c>
    </row>
    <row r="80" spans="1:1" ht="16.5">
      <c r="A80" s="231">
        <v>52139</v>
      </c>
    </row>
    <row r="81" spans="1:1" ht="16.5">
      <c r="A81" s="231">
        <v>52231</v>
      </c>
    </row>
    <row r="82" spans="1:1" ht="16.5">
      <c r="A82" s="231">
        <v>52321</v>
      </c>
    </row>
    <row r="83" spans="1:1" ht="16.5">
      <c r="A83" s="231">
        <v>52412</v>
      </c>
    </row>
    <row r="84" spans="1:1" ht="16.5">
      <c r="A84" s="231">
        <v>52504</v>
      </c>
    </row>
    <row r="85" spans="1:1" ht="16.5">
      <c r="A85" s="231">
        <v>52596</v>
      </c>
    </row>
    <row r="86" spans="1:1" ht="16.5">
      <c r="A86" s="231">
        <v>52687</v>
      </c>
    </row>
    <row r="87" spans="1:1" ht="16.5">
      <c r="A87" s="231">
        <v>52778</v>
      </c>
    </row>
    <row r="88" spans="1:1" ht="16.5">
      <c r="A88" s="231">
        <v>52870</v>
      </c>
    </row>
    <row r="89" spans="1:1" ht="16.5">
      <c r="A89" s="231">
        <v>52962</v>
      </c>
    </row>
    <row r="90" spans="1:1" ht="16.5">
      <c r="A90" s="231">
        <v>53052</v>
      </c>
    </row>
    <row r="91" spans="1:1" ht="16.5">
      <c r="A91" s="231">
        <v>53143</v>
      </c>
    </row>
    <row r="92" spans="1:1" ht="16.5">
      <c r="A92" s="231">
        <v>53235</v>
      </c>
    </row>
    <row r="93" spans="1:1" ht="16.5">
      <c r="A93" s="231">
        <v>53327</v>
      </c>
    </row>
    <row r="94" spans="1:1" ht="16.5">
      <c r="A94" s="231">
        <v>53417</v>
      </c>
    </row>
    <row r="95" spans="1:1" ht="16.5">
      <c r="A95" s="231">
        <v>53508</v>
      </c>
    </row>
    <row r="96" spans="1:1" ht="16.5">
      <c r="A96" s="231">
        <v>53600</v>
      </c>
    </row>
    <row r="97" spans="1:1" ht="16.5">
      <c r="A97" s="231">
        <v>53692</v>
      </c>
    </row>
    <row r="98" spans="1:1" ht="16.5">
      <c r="A98" s="231">
        <v>53782</v>
      </c>
    </row>
    <row r="99" spans="1:1" ht="16.5">
      <c r="A99" s="231">
        <v>53873</v>
      </c>
    </row>
    <row r="100" spans="1:1" ht="16.5">
      <c r="A100" s="231">
        <v>53965</v>
      </c>
    </row>
    <row r="101" spans="1:1" ht="16.5">
      <c r="A101" s="231">
        <v>54057</v>
      </c>
    </row>
    <row r="102" spans="1:1" ht="16.5">
      <c r="A102" s="231">
        <v>54148</v>
      </c>
    </row>
    <row r="103" spans="1:1" ht="16.5">
      <c r="A103" s="231">
        <v>54239</v>
      </c>
    </row>
    <row r="104" spans="1:1" ht="16.5">
      <c r="A104" s="231">
        <v>54331</v>
      </c>
    </row>
    <row r="105" spans="1:1" ht="16.5">
      <c r="A105" s="231">
        <v>54423</v>
      </c>
    </row>
    <row r="106" spans="1:1" ht="16.5">
      <c r="A106" s="231">
        <v>54513</v>
      </c>
    </row>
    <row r="107" spans="1:1" ht="16.5">
      <c r="A107" s="231">
        <v>54604</v>
      </c>
    </row>
    <row r="108" spans="1:1" ht="16.5">
      <c r="A108" s="231">
        <v>54696</v>
      </c>
    </row>
    <row r="109" spans="1:1" ht="16.5">
      <c r="A109" s="231">
        <v>54788</v>
      </c>
    </row>
    <row r="110" spans="1:1" ht="16.5">
      <c r="A110" s="231">
        <v>54878</v>
      </c>
    </row>
    <row r="111" spans="1:1" ht="16.5">
      <c r="A111" s="231">
        <v>54969</v>
      </c>
    </row>
    <row r="112" spans="1:1" ht="16.5">
      <c r="A112" s="231">
        <v>55061</v>
      </c>
    </row>
    <row r="113" spans="1:1" ht="16.5">
      <c r="A113" s="231">
        <v>55153</v>
      </c>
    </row>
    <row r="114" spans="1:1" ht="16.5">
      <c r="A114" s="5"/>
    </row>
    <row r="115" spans="1:1" ht="16.5">
      <c r="A115" s="5"/>
    </row>
    <row r="116" spans="1:1" ht="16.5">
      <c r="A116" s="5"/>
    </row>
    <row r="117" spans="1:1" ht="16.5">
      <c r="A117" s="5"/>
    </row>
    <row r="118" spans="1:1" ht="16.5">
      <c r="A118" s="5"/>
    </row>
    <row r="119" spans="1:1" ht="16.5">
      <c r="A119" s="5"/>
    </row>
    <row r="120" spans="1:1" ht="16.5">
      <c r="A120" s="5"/>
    </row>
    <row r="121" spans="1:1" ht="16.5">
      <c r="A121" s="5"/>
    </row>
    <row r="122" spans="1:1" ht="16.5">
      <c r="A122" s="5"/>
    </row>
    <row r="123" spans="1:1" ht="16.5">
      <c r="A123" s="5"/>
    </row>
    <row r="124" spans="1:1" ht="16.5">
      <c r="A124" s="5"/>
    </row>
    <row r="125" spans="1:1" ht="16.5">
      <c r="A125" s="5"/>
    </row>
    <row r="126" spans="1:1" ht="16.5">
      <c r="A126" s="5"/>
    </row>
    <row r="127" spans="1:1" ht="16.5">
      <c r="A127" s="5"/>
    </row>
  </sheetData>
  <sheetProtection formatColumns="0" formatRows="0"/>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rgb="FF00A499"/>
    <pageSetUpPr fitToPage="1"/>
  </sheetPr>
  <dimension ref="A1:V171"/>
  <sheetViews>
    <sheetView showGridLines="0" tabSelected="1" view="pageBreakPreview" zoomScale="70" zoomScaleNormal="80" zoomScaleSheetLayoutView="70" zoomScalePageLayoutView="80" workbookViewId="0">
      <selection activeCell="V11" sqref="V11"/>
    </sheetView>
  </sheetViews>
  <sheetFormatPr defaultColWidth="9.140625" defaultRowHeight="12.75"/>
  <cols>
    <col min="1" max="1" width="4.5703125" style="10" customWidth="1"/>
    <col min="2" max="2" width="86.28515625" style="16" customWidth="1"/>
    <col min="3" max="3" width="53.140625" style="10" customWidth="1"/>
    <col min="4" max="14" width="17.140625" style="10" customWidth="1"/>
    <col min="15" max="15" width="14.7109375" style="10" hidden="1" customWidth="1"/>
    <col min="16" max="16" width="40.28515625" style="10" hidden="1" customWidth="1"/>
    <col min="17" max="17" width="17.140625" style="12" customWidth="1"/>
    <col min="18" max="18" width="17.140625" style="10" customWidth="1"/>
    <col min="19" max="19" width="8" style="10" hidden="1" customWidth="1"/>
    <col min="20" max="20" width="7.28515625" style="10" hidden="1" customWidth="1"/>
    <col min="21" max="21" width="20.7109375" style="10" bestFit="1" customWidth="1"/>
    <col min="22" max="16384" width="9.140625" style="10"/>
  </cols>
  <sheetData>
    <row r="1" spans="1:22" ht="42.95" customHeight="1">
      <c r="A1" s="45"/>
      <c r="B1" s="271" t="s">
        <v>29</v>
      </c>
      <c r="C1" s="271"/>
      <c r="D1" s="271"/>
      <c r="E1" s="271"/>
      <c r="F1" s="271"/>
      <c r="G1" s="271"/>
      <c r="H1" s="271"/>
      <c r="I1" s="271"/>
      <c r="J1" s="271"/>
      <c r="K1" s="271"/>
      <c r="L1" s="271"/>
      <c r="M1" s="271"/>
      <c r="N1" s="271"/>
      <c r="O1" s="271"/>
      <c r="P1" s="271"/>
      <c r="Q1" s="271"/>
      <c r="R1" s="271"/>
      <c r="S1" s="271"/>
      <c r="T1" s="271"/>
      <c r="U1" s="271"/>
      <c r="V1" s="113"/>
    </row>
    <row r="2" spans="1:22" s="11" customFormat="1" ht="24.95" customHeight="1">
      <c r="A2" s="45"/>
      <c r="B2" s="273" t="s">
        <v>30</v>
      </c>
      <c r="C2" s="273"/>
      <c r="D2" s="273"/>
      <c r="E2" s="273"/>
      <c r="F2" s="273"/>
      <c r="G2" s="273"/>
      <c r="H2" s="273"/>
      <c r="I2" s="273"/>
      <c r="J2" s="273"/>
      <c r="K2" s="273"/>
      <c r="L2" s="273"/>
      <c r="M2" s="273"/>
      <c r="N2" s="273"/>
      <c r="O2" s="273"/>
      <c r="P2" s="273"/>
      <c r="Q2" s="273"/>
      <c r="R2" s="273"/>
      <c r="S2" s="273"/>
      <c r="T2" s="273"/>
      <c r="U2" s="273"/>
      <c r="V2" s="114"/>
    </row>
    <row r="3" spans="1:22" s="12" customFormat="1" ht="17.25">
      <c r="A3" s="45"/>
      <c r="B3" s="272" t="s">
        <v>31</v>
      </c>
      <c r="C3" s="272"/>
      <c r="D3" s="272"/>
      <c r="E3" s="272"/>
      <c r="F3" s="272"/>
      <c r="G3" s="272"/>
      <c r="H3" s="272"/>
      <c r="I3" s="272"/>
      <c r="J3" s="272"/>
      <c r="K3" s="272"/>
      <c r="L3" s="272"/>
      <c r="M3" s="272"/>
      <c r="N3" s="272"/>
      <c r="O3" s="272"/>
      <c r="P3" s="272"/>
      <c r="Q3" s="272"/>
      <c r="R3" s="272"/>
      <c r="S3" s="272"/>
      <c r="T3" s="272"/>
      <c r="U3" s="272"/>
      <c r="V3" s="115"/>
    </row>
    <row r="4" spans="1:22" s="12" customFormat="1" ht="17.45" hidden="1" customHeight="1">
      <c r="A4" s="45"/>
      <c r="B4" s="281" t="s">
        <v>32</v>
      </c>
      <c r="C4" s="281"/>
      <c r="D4" s="281"/>
      <c r="E4" s="281"/>
      <c r="F4" s="281"/>
      <c r="G4" s="281"/>
      <c r="H4" s="281"/>
      <c r="I4" s="281"/>
      <c r="J4" s="281"/>
      <c r="K4" s="281"/>
      <c r="L4" s="281"/>
      <c r="M4" s="281"/>
      <c r="N4" s="281"/>
      <c r="O4" s="281"/>
      <c r="P4" s="281"/>
      <c r="Q4" s="281"/>
      <c r="R4" s="281"/>
      <c r="S4" s="281"/>
      <c r="T4" s="281"/>
      <c r="U4" s="281"/>
      <c r="V4" s="115"/>
    </row>
    <row r="5" spans="1:22" s="12" customFormat="1" ht="17.100000000000001" hidden="1" customHeight="1">
      <c r="A5" s="45"/>
      <c r="B5" s="291" t="s">
        <v>33</v>
      </c>
      <c r="C5" s="291"/>
      <c r="D5" s="291"/>
      <c r="E5" s="291"/>
      <c r="F5" s="291"/>
      <c r="G5" s="291"/>
      <c r="H5" s="291"/>
      <c r="I5" s="291"/>
      <c r="J5" s="291"/>
      <c r="K5" s="291"/>
      <c r="L5" s="291"/>
      <c r="M5" s="291"/>
      <c r="N5" s="291"/>
      <c r="O5" s="291"/>
      <c r="P5" s="291"/>
      <c r="Q5" s="291"/>
      <c r="R5" s="291"/>
      <c r="S5" s="291"/>
      <c r="T5" s="291"/>
      <c r="U5" s="291"/>
      <c r="V5" s="115"/>
    </row>
    <row r="6" spans="1:22" ht="17.25">
      <c r="A6" s="45"/>
      <c r="B6" s="117" t="s">
        <v>34</v>
      </c>
      <c r="C6" s="117"/>
      <c r="D6" s="117"/>
      <c r="E6" s="117"/>
      <c r="F6" s="117"/>
      <c r="G6" s="117"/>
      <c r="H6" s="117"/>
      <c r="I6" s="117"/>
      <c r="J6" s="117"/>
      <c r="K6" s="117"/>
      <c r="L6" s="117"/>
      <c r="M6" s="117"/>
      <c r="N6" s="117"/>
      <c r="O6" s="117"/>
      <c r="P6" s="117"/>
      <c r="Q6" s="117"/>
      <c r="R6" s="117"/>
      <c r="S6" s="117"/>
      <c r="T6" s="117"/>
      <c r="U6" s="117"/>
      <c r="V6" s="113"/>
    </row>
    <row r="7" spans="1:22" ht="17.25">
      <c r="A7" s="45"/>
      <c r="B7" s="117" t="s">
        <v>35</v>
      </c>
      <c r="C7" s="117"/>
      <c r="D7" s="117"/>
      <c r="E7" s="117"/>
      <c r="F7" s="117"/>
      <c r="G7" s="117"/>
      <c r="H7" s="117"/>
      <c r="I7" s="117"/>
      <c r="J7" s="117"/>
      <c r="K7" s="117"/>
      <c r="L7" s="117"/>
      <c r="M7" s="117"/>
      <c r="N7" s="117"/>
      <c r="O7" s="117"/>
      <c r="P7" s="117"/>
      <c r="Q7" s="117"/>
      <c r="R7" s="117"/>
      <c r="S7" s="117"/>
      <c r="T7" s="117"/>
      <c r="U7" s="117"/>
      <c r="V7" s="113"/>
    </row>
    <row r="8" spans="1:22" ht="17.25">
      <c r="A8" s="45"/>
      <c r="B8" s="117" t="s">
        <v>36</v>
      </c>
      <c r="C8" s="117"/>
      <c r="D8" s="117"/>
      <c r="E8" s="117"/>
      <c r="F8" s="117"/>
      <c r="G8" s="117"/>
      <c r="H8" s="117"/>
      <c r="I8" s="117"/>
      <c r="J8" s="117"/>
      <c r="K8" s="117"/>
      <c r="L8" s="117"/>
      <c r="M8" s="117"/>
      <c r="N8" s="117"/>
      <c r="O8" s="117"/>
      <c r="P8" s="117"/>
      <c r="Q8" s="117"/>
      <c r="R8" s="117"/>
      <c r="S8" s="117"/>
      <c r="T8" s="117"/>
      <c r="U8" s="117"/>
      <c r="V8" s="113"/>
    </row>
    <row r="9" spans="1:22" ht="17.25">
      <c r="A9" s="45"/>
      <c r="B9" s="117" t="s">
        <v>37</v>
      </c>
      <c r="C9" s="117"/>
      <c r="D9" s="117"/>
      <c r="E9" s="117"/>
      <c r="F9" s="117"/>
      <c r="G9" s="117"/>
      <c r="H9" s="117"/>
      <c r="I9" s="117"/>
      <c r="J9" s="117"/>
      <c r="K9" s="117"/>
      <c r="L9" s="117"/>
      <c r="M9" s="117"/>
      <c r="N9" s="117"/>
      <c r="O9" s="117"/>
      <c r="P9" s="117"/>
      <c r="Q9" s="117"/>
      <c r="R9" s="117"/>
      <c r="S9" s="117"/>
      <c r="T9" s="117"/>
      <c r="U9" s="117"/>
      <c r="V9" s="113"/>
    </row>
    <row r="10" spans="1:22" ht="17.25">
      <c r="A10" s="45"/>
      <c r="B10" s="281" t="s">
        <v>38</v>
      </c>
      <c r="C10" s="281"/>
      <c r="D10" s="281"/>
      <c r="E10" s="281"/>
      <c r="F10" s="281"/>
      <c r="G10" s="281"/>
      <c r="H10" s="281"/>
      <c r="I10" s="281"/>
      <c r="J10" s="281"/>
      <c r="K10" s="281"/>
      <c r="L10" s="281"/>
      <c r="M10" s="281"/>
      <c r="N10" s="281"/>
      <c r="O10" s="281"/>
      <c r="P10" s="281"/>
      <c r="Q10" s="281"/>
      <c r="R10" s="281"/>
      <c r="S10" s="281"/>
      <c r="T10" s="281"/>
      <c r="U10" s="281"/>
      <c r="V10" s="113"/>
    </row>
    <row r="11" spans="1:22" s="12" customFormat="1" ht="17.25">
      <c r="A11" s="45"/>
      <c r="B11" s="281" t="s">
        <v>39</v>
      </c>
      <c r="C11" s="281"/>
      <c r="D11" s="281"/>
      <c r="E11" s="281"/>
      <c r="F11" s="281"/>
      <c r="G11" s="281"/>
      <c r="H11" s="281"/>
      <c r="I11" s="281"/>
      <c r="J11" s="281"/>
      <c r="K11" s="281"/>
      <c r="L11" s="281"/>
      <c r="M11" s="281"/>
      <c r="N11" s="281"/>
      <c r="O11" s="281"/>
      <c r="P11" s="281"/>
      <c r="Q11" s="281"/>
      <c r="R11" s="281"/>
      <c r="S11" s="281"/>
      <c r="T11" s="281"/>
      <c r="U11" s="281"/>
      <c r="V11" s="115"/>
    </row>
    <row r="12" spans="1:22" ht="16.5">
      <c r="A12" s="45"/>
      <c r="B12" s="45"/>
      <c r="C12" s="47"/>
      <c r="D12" s="45"/>
      <c r="E12" s="45"/>
      <c r="F12" s="45"/>
      <c r="G12" s="45"/>
      <c r="H12" s="45"/>
      <c r="I12" s="45"/>
      <c r="J12" s="45"/>
      <c r="K12" s="45"/>
      <c r="L12" s="45"/>
      <c r="M12" s="45"/>
      <c r="N12" s="45"/>
      <c r="O12" s="45"/>
      <c r="P12" s="45"/>
      <c r="Q12" s="45"/>
      <c r="R12" s="45"/>
      <c r="S12" s="45"/>
      <c r="T12" s="45"/>
      <c r="U12" s="45"/>
      <c r="V12" s="113"/>
    </row>
    <row r="13" spans="1:22" ht="25.5">
      <c r="A13" s="45"/>
      <c r="B13" s="61" t="s">
        <v>40</v>
      </c>
      <c r="C13" s="48"/>
      <c r="D13" s="282" t="str">
        <f>IF(Cover!$E$10=0,"",Cover!$E$10)</f>
        <v>Select from list</v>
      </c>
      <c r="E13" s="283"/>
      <c r="F13" s="283"/>
      <c r="G13" s="284"/>
      <c r="H13" s="45"/>
      <c r="I13" s="45"/>
      <c r="J13" s="45"/>
      <c r="K13" s="45"/>
      <c r="L13" s="108" t="s">
        <v>41</v>
      </c>
      <c r="M13" s="45"/>
      <c r="N13" s="45"/>
      <c r="O13" s="45"/>
      <c r="P13" s="45"/>
      <c r="Q13" s="45"/>
      <c r="R13" s="46"/>
      <c r="S13" s="46"/>
      <c r="T13" s="46"/>
      <c r="U13" s="45"/>
      <c r="V13" s="113"/>
    </row>
    <row r="14" spans="1:22" ht="20.25">
      <c r="A14" s="45"/>
      <c r="B14" s="62"/>
      <c r="C14" s="47"/>
      <c r="D14" s="45"/>
      <c r="E14" s="45"/>
      <c r="F14" s="45"/>
      <c r="G14" s="45"/>
      <c r="H14" s="45"/>
      <c r="I14" s="45"/>
      <c r="J14" s="45"/>
      <c r="K14" s="45"/>
      <c r="L14" s="63" t="s">
        <v>42</v>
      </c>
      <c r="M14" s="45"/>
      <c r="N14" s="132"/>
      <c r="O14" s="45"/>
      <c r="P14" s="45"/>
      <c r="Q14" s="45"/>
      <c r="R14" s="45"/>
      <c r="S14" s="45"/>
      <c r="T14" s="45"/>
      <c r="U14" s="45"/>
      <c r="V14" s="113"/>
    </row>
    <row r="15" spans="1:22" ht="20.25">
      <c r="A15" s="45"/>
      <c r="B15" s="61" t="s">
        <v>43</v>
      </c>
      <c r="C15" s="48"/>
      <c r="D15" s="275" t="str">
        <f>IF(Cover!$E$18=0,"",Cover!$E$18)</f>
        <v>Select from list</v>
      </c>
      <c r="E15" s="276"/>
      <c r="F15" s="276"/>
      <c r="G15" s="277"/>
      <c r="H15" s="45"/>
      <c r="I15" s="45"/>
      <c r="J15" s="45"/>
      <c r="K15" s="45"/>
      <c r="L15" s="63" t="s">
        <v>44</v>
      </c>
      <c r="M15" s="45"/>
      <c r="N15" s="132"/>
      <c r="O15" s="45"/>
      <c r="P15" s="45"/>
      <c r="Q15" s="45"/>
      <c r="R15" s="46"/>
      <c r="S15" s="46"/>
      <c r="T15" s="46"/>
      <c r="U15" s="45"/>
      <c r="V15" s="113"/>
    </row>
    <row r="16" spans="1:22" ht="20.25">
      <c r="A16" s="45"/>
      <c r="B16" s="62"/>
      <c r="C16" s="47"/>
      <c r="D16" s="45"/>
      <c r="E16" s="45"/>
      <c r="F16" s="45"/>
      <c r="G16" s="45"/>
      <c r="H16" s="45"/>
      <c r="I16" s="45"/>
      <c r="J16" s="45"/>
      <c r="K16" s="45"/>
      <c r="L16" s="63" t="s">
        <v>45</v>
      </c>
      <c r="M16" s="45"/>
      <c r="N16" s="132"/>
      <c r="O16" s="45"/>
      <c r="P16" s="45"/>
      <c r="Q16" s="45"/>
      <c r="R16" s="45"/>
      <c r="S16" s="45"/>
      <c r="T16" s="45"/>
      <c r="U16" s="45"/>
      <c r="V16" s="113"/>
    </row>
    <row r="17" spans="1:22" ht="20.25" hidden="1">
      <c r="A17" s="45"/>
      <c r="B17" s="109" t="s">
        <v>46</v>
      </c>
      <c r="C17" s="48"/>
      <c r="D17" s="278"/>
      <c r="E17" s="279"/>
      <c r="F17" s="279"/>
      <c r="G17" s="280"/>
      <c r="H17" s="45"/>
      <c r="I17" s="45"/>
      <c r="J17" s="45"/>
      <c r="K17" s="45"/>
      <c r="L17" s="45"/>
      <c r="M17" s="45"/>
      <c r="N17" s="45"/>
      <c r="O17" s="45"/>
      <c r="P17" s="45"/>
      <c r="Q17" s="46"/>
      <c r="R17" s="46"/>
      <c r="S17" s="46"/>
      <c r="T17" s="46"/>
      <c r="U17" s="45"/>
      <c r="V17" s="113"/>
    </row>
    <row r="18" spans="1:22" ht="20.25" hidden="1">
      <c r="A18" s="45"/>
      <c r="B18" s="62"/>
      <c r="C18" s="47"/>
      <c r="D18" s="45"/>
      <c r="E18" s="45"/>
      <c r="F18" s="45"/>
      <c r="G18" s="45"/>
      <c r="H18" s="45"/>
      <c r="I18" s="45"/>
      <c r="J18" s="45"/>
      <c r="K18" s="45"/>
      <c r="L18" s="45"/>
      <c r="M18" s="45"/>
      <c r="N18" s="45"/>
      <c r="O18" s="45"/>
      <c r="P18" s="45"/>
      <c r="Q18" s="46"/>
      <c r="R18" s="46"/>
      <c r="S18" s="46"/>
      <c r="T18" s="46"/>
      <c r="U18" s="45"/>
      <c r="V18" s="113"/>
    </row>
    <row r="19" spans="1:22" ht="20.25" hidden="1">
      <c r="A19" s="45"/>
      <c r="B19" s="109" t="s">
        <v>47</v>
      </c>
      <c r="C19" s="48"/>
      <c r="D19" s="278"/>
      <c r="E19" s="279"/>
      <c r="F19" s="279"/>
      <c r="G19" s="280"/>
      <c r="H19" s="45"/>
      <c r="I19" s="45"/>
      <c r="J19" s="45"/>
      <c r="K19" s="45"/>
      <c r="L19" s="45"/>
      <c r="M19" s="45"/>
      <c r="N19" s="45"/>
      <c r="O19" s="45"/>
      <c r="P19" s="45"/>
      <c r="Q19" s="45"/>
      <c r="R19" s="46"/>
      <c r="S19" s="46"/>
      <c r="T19" s="46"/>
      <c r="U19" s="45"/>
      <c r="V19" s="113"/>
    </row>
    <row r="20" spans="1:22" ht="17.25" thickBot="1">
      <c r="A20" s="45"/>
      <c r="B20" s="45"/>
      <c r="C20" s="47"/>
      <c r="D20" s="45"/>
      <c r="E20" s="45"/>
      <c r="F20" s="45"/>
      <c r="G20" s="45"/>
      <c r="H20" s="45"/>
      <c r="I20" s="45"/>
      <c r="J20" s="45"/>
      <c r="K20" s="45"/>
      <c r="L20" s="45"/>
      <c r="M20" s="45"/>
      <c r="N20" s="45"/>
      <c r="O20" s="45"/>
      <c r="P20" s="45"/>
      <c r="Q20" s="45"/>
      <c r="R20" s="45"/>
      <c r="S20" s="45"/>
      <c r="T20" s="45"/>
      <c r="U20" s="45"/>
      <c r="V20" s="113"/>
    </row>
    <row r="21" spans="1:22" ht="77.25" customHeight="1" thickBot="1">
      <c r="A21" s="45"/>
      <c r="B21" s="274" t="s">
        <v>48</v>
      </c>
      <c r="C21" s="274" t="s">
        <v>49</v>
      </c>
      <c r="D21" s="274" t="s">
        <v>50</v>
      </c>
      <c r="E21" s="285" t="s">
        <v>51</v>
      </c>
      <c r="F21" s="286"/>
      <c r="G21" s="286"/>
      <c r="H21" s="287"/>
      <c r="I21" s="274" t="s">
        <v>52</v>
      </c>
      <c r="J21" s="274" t="s">
        <v>53</v>
      </c>
      <c r="K21" s="274" t="s">
        <v>54</v>
      </c>
      <c r="L21" s="274" t="s">
        <v>55</v>
      </c>
      <c r="M21" s="293" t="s">
        <v>56</v>
      </c>
      <c r="N21" s="294"/>
      <c r="O21" s="295" t="s">
        <v>57</v>
      </c>
      <c r="P21" s="296"/>
      <c r="Q21" s="274" t="s">
        <v>58</v>
      </c>
      <c r="R21" s="274" t="s">
        <v>59</v>
      </c>
      <c r="S21" s="274" t="s">
        <v>60</v>
      </c>
      <c r="T21" s="274" t="s">
        <v>61</v>
      </c>
      <c r="U21" s="274" t="s">
        <v>62</v>
      </c>
      <c r="V21" s="113"/>
    </row>
    <row r="22" spans="1:22" ht="241.5" customHeight="1">
      <c r="A22" s="45"/>
      <c r="B22" s="274"/>
      <c r="C22" s="274"/>
      <c r="D22" s="274"/>
      <c r="E22" s="288"/>
      <c r="F22" s="289"/>
      <c r="G22" s="289"/>
      <c r="H22" s="290"/>
      <c r="I22" s="274"/>
      <c r="J22" s="274"/>
      <c r="K22" s="274"/>
      <c r="L22" s="274"/>
      <c r="M22" s="118" t="s">
        <v>63</v>
      </c>
      <c r="N22" s="118" t="s">
        <v>64</v>
      </c>
      <c r="O22" s="119" t="s">
        <v>65</v>
      </c>
      <c r="P22" s="119" t="s">
        <v>66</v>
      </c>
      <c r="Q22" s="274"/>
      <c r="R22" s="274"/>
      <c r="S22" s="274"/>
      <c r="T22" s="274"/>
      <c r="U22" s="274"/>
      <c r="V22" s="113"/>
    </row>
    <row r="23" spans="1:22" ht="7.5" customHeight="1">
      <c r="A23" s="45"/>
      <c r="B23" s="110"/>
      <c r="C23" s="110"/>
      <c r="D23" s="111"/>
      <c r="E23" s="111"/>
      <c r="F23" s="111"/>
      <c r="G23" s="111"/>
      <c r="H23" s="111"/>
      <c r="I23" s="112"/>
      <c r="J23" s="112"/>
      <c r="K23" s="111"/>
      <c r="L23" s="111"/>
      <c r="M23" s="111"/>
      <c r="N23" s="111"/>
      <c r="O23" s="111"/>
      <c r="P23" s="111"/>
      <c r="Q23" s="111"/>
      <c r="R23" s="111"/>
      <c r="S23" s="111"/>
      <c r="T23" s="111"/>
      <c r="U23" s="112"/>
      <c r="V23" s="113"/>
    </row>
    <row r="24" spans="1:22" ht="1.5" customHeight="1">
      <c r="A24" s="45"/>
      <c r="B24" s="45"/>
      <c r="C24" s="47"/>
      <c r="D24" s="45"/>
      <c r="E24" s="45"/>
      <c r="F24" s="45"/>
      <c r="G24" s="45"/>
      <c r="H24" s="45"/>
      <c r="I24" s="45"/>
      <c r="J24" s="45"/>
      <c r="K24" s="45"/>
      <c r="L24" s="45"/>
      <c r="M24" s="45"/>
      <c r="N24" s="45"/>
      <c r="O24" s="45"/>
      <c r="P24" s="45"/>
      <c r="Q24" s="45"/>
      <c r="R24" s="45"/>
      <c r="S24" s="45"/>
      <c r="T24" s="45"/>
      <c r="U24" s="45"/>
      <c r="V24" s="113"/>
    </row>
    <row r="25" spans="1:22" ht="26.25">
      <c r="A25" s="45"/>
      <c r="B25" s="292" t="s">
        <v>67</v>
      </c>
      <c r="C25" s="292"/>
      <c r="D25" s="292"/>
      <c r="E25" s="292"/>
      <c r="F25" s="292"/>
      <c r="G25" s="292"/>
      <c r="H25" s="292"/>
      <c r="I25" s="292"/>
      <c r="J25" s="292"/>
      <c r="K25" s="292"/>
      <c r="L25" s="292"/>
      <c r="M25" s="292"/>
      <c r="N25" s="292"/>
      <c r="O25" s="292"/>
      <c r="P25" s="292"/>
      <c r="Q25" s="292"/>
      <c r="R25" s="292"/>
      <c r="S25" s="292"/>
      <c r="T25" s="292"/>
      <c r="U25" s="292"/>
      <c r="V25" s="113"/>
    </row>
    <row r="26" spans="1:22" ht="37.5">
      <c r="A26" s="45"/>
      <c r="B26" s="45"/>
      <c r="C26" s="45"/>
      <c r="D26" s="128" t="s">
        <v>68</v>
      </c>
      <c r="E26" s="128" t="s">
        <v>42</v>
      </c>
      <c r="F26" s="128" t="s">
        <v>44</v>
      </c>
      <c r="G26" s="128" t="s">
        <v>45</v>
      </c>
      <c r="H26" s="128" t="s">
        <v>69</v>
      </c>
      <c r="I26" s="129"/>
      <c r="J26" s="129"/>
      <c r="K26" s="128" t="s">
        <v>68</v>
      </c>
      <c r="L26" s="128" t="s">
        <v>68</v>
      </c>
      <c r="M26" s="128" t="s">
        <v>68</v>
      </c>
      <c r="N26" s="128" t="s">
        <v>68</v>
      </c>
      <c r="O26" s="128" t="s">
        <v>68</v>
      </c>
      <c r="P26" s="128" t="s">
        <v>68</v>
      </c>
      <c r="Q26" s="128" t="s">
        <v>68</v>
      </c>
      <c r="R26" s="128" t="s">
        <v>68</v>
      </c>
      <c r="S26" s="128" t="s">
        <v>70</v>
      </c>
      <c r="T26" s="128" t="s">
        <v>70</v>
      </c>
      <c r="U26" s="45"/>
      <c r="V26" s="113"/>
    </row>
    <row r="27" spans="1:22" ht="16.5">
      <c r="A27" s="46">
        <v>1</v>
      </c>
      <c r="B27" s="203"/>
      <c r="C27" s="34" t="str">
        <f>IF(B27="","",VLOOKUP(B27,Lists!$F:$H,2,FALSE))</f>
        <v/>
      </c>
      <c r="D27" s="120"/>
      <c r="E27" s="121"/>
      <c r="F27" s="204"/>
      <c r="G27" s="205"/>
      <c r="H27" s="205"/>
      <c r="I27" s="121"/>
      <c r="J27" s="122"/>
      <c r="K27" s="120"/>
      <c r="L27" s="123"/>
      <c r="M27" s="124"/>
      <c r="N27" s="125">
        <f>IF(O27&lt;=0,L27+M27,0)</f>
        <v>0</v>
      </c>
      <c r="O27" s="124"/>
      <c r="P27" s="124"/>
      <c r="Q27" s="126"/>
      <c r="R27" s="133"/>
      <c r="S27" s="130" t="e">
        <f>$R27/$D$17</f>
        <v>#DIV/0!</v>
      </c>
      <c r="T27" s="127" t="e">
        <f>$R27/$D$19</f>
        <v>#DIV/0!</v>
      </c>
      <c r="U27" s="45" t="str">
        <f>IF(AND(ISERROR(MATCH(B27,Lists!$F$2:$F$102,0))=TRUE,ISBLANK(B27)=FALSE),"Bank name error.","")</f>
        <v/>
      </c>
      <c r="V27" s="113"/>
    </row>
    <row r="28" spans="1:22" ht="16.5">
      <c r="A28" s="46">
        <v>2</v>
      </c>
      <c r="B28" s="203"/>
      <c r="C28" s="34" t="str">
        <f>IF(B28="","",VLOOKUP(B28,Lists!$F:$H,2,FALSE))</f>
        <v/>
      </c>
      <c r="D28" s="35"/>
      <c r="E28" s="64"/>
      <c r="F28" s="206"/>
      <c r="G28" s="207"/>
      <c r="H28" s="205"/>
      <c r="I28" s="64"/>
      <c r="J28" s="42"/>
      <c r="K28" s="35"/>
      <c r="L28" s="66"/>
      <c r="M28" s="40"/>
      <c r="N28" s="39">
        <f t="shared" ref="N28:N71" si="0">IF(O28&lt;=0,L28+M28,0)</f>
        <v>0</v>
      </c>
      <c r="O28" s="40"/>
      <c r="P28" s="40"/>
      <c r="Q28" s="69"/>
      <c r="R28" s="134"/>
      <c r="S28" s="131" t="e">
        <f t="shared" ref="S28:S71" si="1">$R28/$D$17</f>
        <v>#DIV/0!</v>
      </c>
      <c r="T28" s="54" t="e">
        <f t="shared" ref="T28:T71" si="2">$R28/$D$19</f>
        <v>#DIV/0!</v>
      </c>
      <c r="U28" s="45" t="str">
        <f>IF(AND(ISERROR(MATCH(B28,Lists!$F$2:$F$102,0))=TRUE,ISBLANK(B28)=FALSE),"Bank name error.","")</f>
        <v/>
      </c>
      <c r="V28" s="113"/>
    </row>
    <row r="29" spans="1:22" ht="16.5">
      <c r="A29" s="46">
        <v>3</v>
      </c>
      <c r="B29" s="203"/>
      <c r="C29" s="34" t="str">
        <f>IF(B29="","",VLOOKUP(B29,Lists!$F:$H,2,FALSE))</f>
        <v/>
      </c>
      <c r="D29" s="35"/>
      <c r="E29" s="64"/>
      <c r="F29" s="206"/>
      <c r="G29" s="207"/>
      <c r="H29" s="205"/>
      <c r="I29" s="64"/>
      <c r="J29" s="42"/>
      <c r="K29" s="35"/>
      <c r="L29" s="66"/>
      <c r="M29" s="40"/>
      <c r="N29" s="39">
        <f t="shared" si="0"/>
        <v>0</v>
      </c>
      <c r="O29" s="40"/>
      <c r="P29" s="40"/>
      <c r="Q29" s="69"/>
      <c r="R29" s="134"/>
      <c r="S29" s="131" t="e">
        <f t="shared" si="1"/>
        <v>#DIV/0!</v>
      </c>
      <c r="T29" s="54" t="e">
        <f t="shared" si="2"/>
        <v>#DIV/0!</v>
      </c>
      <c r="U29" s="45" t="str">
        <f>IF(AND(ISERROR(MATCH(B29,Lists!$F$2:$F$102,0))=TRUE,ISBLANK(B29)=FALSE),"Bank name error.","")</f>
        <v/>
      </c>
      <c r="V29" s="113"/>
    </row>
    <row r="30" spans="1:22" ht="16.5">
      <c r="A30" s="46">
        <v>4</v>
      </c>
      <c r="B30" s="203"/>
      <c r="C30" s="34" t="str">
        <f>IF(B30="","",VLOOKUP(B30,Lists!$F:$H,2,FALSE))</f>
        <v/>
      </c>
      <c r="D30" s="35"/>
      <c r="E30" s="64"/>
      <c r="F30" s="206"/>
      <c r="G30" s="207"/>
      <c r="H30" s="205"/>
      <c r="I30" s="64"/>
      <c r="J30" s="42"/>
      <c r="K30" s="35"/>
      <c r="L30" s="66"/>
      <c r="M30" s="40"/>
      <c r="N30" s="39">
        <f t="shared" si="0"/>
        <v>0</v>
      </c>
      <c r="O30" s="40"/>
      <c r="P30" s="40"/>
      <c r="Q30" s="69"/>
      <c r="R30" s="134"/>
      <c r="S30" s="131" t="e">
        <f t="shared" si="1"/>
        <v>#DIV/0!</v>
      </c>
      <c r="T30" s="54" t="e">
        <f t="shared" si="2"/>
        <v>#DIV/0!</v>
      </c>
      <c r="U30" s="45" t="str">
        <f>IF(AND(ISERROR(MATCH(B30,Lists!$F$2:$F$102,0))=TRUE,ISBLANK(B30)=FALSE),"Bank name error.","")</f>
        <v/>
      </c>
      <c r="V30" s="113"/>
    </row>
    <row r="31" spans="1:22" ht="16.5">
      <c r="A31" s="46">
        <v>5</v>
      </c>
      <c r="B31" s="203"/>
      <c r="C31" s="34" t="str">
        <f>IF(B31="","",VLOOKUP(B31,Lists!$F:$H,2,FALSE))</f>
        <v/>
      </c>
      <c r="D31" s="35"/>
      <c r="E31" s="64"/>
      <c r="F31" s="206"/>
      <c r="G31" s="207"/>
      <c r="H31" s="205"/>
      <c r="I31" s="64"/>
      <c r="J31" s="42"/>
      <c r="K31" s="35"/>
      <c r="L31" s="66"/>
      <c r="M31" s="40"/>
      <c r="N31" s="39">
        <f t="shared" si="0"/>
        <v>0</v>
      </c>
      <c r="O31" s="40"/>
      <c r="P31" s="40"/>
      <c r="Q31" s="69"/>
      <c r="R31" s="134"/>
      <c r="S31" s="131" t="e">
        <f t="shared" si="1"/>
        <v>#DIV/0!</v>
      </c>
      <c r="T31" s="54" t="e">
        <f t="shared" si="2"/>
        <v>#DIV/0!</v>
      </c>
      <c r="U31" s="45" t="str">
        <f>IF(AND(ISERROR(MATCH(B31,Lists!$F$2:$F$102,0))=TRUE,ISBLANK(B31)=FALSE),"Bank name error.","")</f>
        <v/>
      </c>
      <c r="V31" s="113"/>
    </row>
    <row r="32" spans="1:22" ht="16.5">
      <c r="A32" s="46">
        <v>6</v>
      </c>
      <c r="B32" s="203"/>
      <c r="C32" s="34" t="str">
        <f>IF(B32="","",VLOOKUP(B32,Lists!$F:$H,2,FALSE))</f>
        <v/>
      </c>
      <c r="D32" s="35"/>
      <c r="E32" s="64"/>
      <c r="F32" s="206"/>
      <c r="G32" s="207"/>
      <c r="H32" s="205"/>
      <c r="I32" s="64"/>
      <c r="J32" s="42"/>
      <c r="K32" s="35"/>
      <c r="L32" s="66"/>
      <c r="M32" s="40"/>
      <c r="N32" s="39">
        <f t="shared" si="0"/>
        <v>0</v>
      </c>
      <c r="O32" s="40"/>
      <c r="P32" s="40"/>
      <c r="Q32" s="69"/>
      <c r="R32" s="134"/>
      <c r="S32" s="131" t="e">
        <f t="shared" si="1"/>
        <v>#DIV/0!</v>
      </c>
      <c r="T32" s="54" t="e">
        <f t="shared" si="2"/>
        <v>#DIV/0!</v>
      </c>
      <c r="U32" s="45" t="str">
        <f>IF(AND(ISERROR(MATCH(B32,Lists!$F$2:$F$102,0))=TRUE,ISBLANK(B32)=FALSE),"Bank name error.","")</f>
        <v/>
      </c>
      <c r="V32" s="113"/>
    </row>
    <row r="33" spans="1:22" ht="16.5">
      <c r="A33" s="46">
        <v>7</v>
      </c>
      <c r="B33" s="203"/>
      <c r="C33" s="34" t="str">
        <f>IF(B33="","",VLOOKUP(B33,Lists!$F:$H,2,FALSE))</f>
        <v/>
      </c>
      <c r="D33" s="35"/>
      <c r="E33" s="64"/>
      <c r="F33" s="206"/>
      <c r="G33" s="207"/>
      <c r="H33" s="205"/>
      <c r="I33" s="64"/>
      <c r="J33" s="42"/>
      <c r="K33" s="35"/>
      <c r="L33" s="66"/>
      <c r="M33" s="40"/>
      <c r="N33" s="39">
        <f t="shared" si="0"/>
        <v>0</v>
      </c>
      <c r="O33" s="40"/>
      <c r="P33" s="40"/>
      <c r="Q33" s="69"/>
      <c r="R33" s="38"/>
      <c r="S33" s="54" t="e">
        <f t="shared" si="1"/>
        <v>#DIV/0!</v>
      </c>
      <c r="T33" s="54" t="e">
        <f t="shared" si="2"/>
        <v>#DIV/0!</v>
      </c>
      <c r="U33" s="45" t="str">
        <f>IF(AND(ISERROR(MATCH(B33,Lists!$F$2:$F$102,0))=TRUE,ISBLANK(B33)=FALSE),"Bank name error.","")</f>
        <v/>
      </c>
      <c r="V33" s="113"/>
    </row>
    <row r="34" spans="1:22" ht="16.5">
      <c r="A34" s="46">
        <v>8</v>
      </c>
      <c r="B34" s="203"/>
      <c r="C34" s="34" t="str">
        <f>IF(B34="","",VLOOKUP(B34,Lists!$F:$H,2,FALSE))</f>
        <v/>
      </c>
      <c r="D34" s="35"/>
      <c r="E34" s="64"/>
      <c r="F34" s="206"/>
      <c r="G34" s="207"/>
      <c r="H34" s="205"/>
      <c r="I34" s="64"/>
      <c r="J34" s="42"/>
      <c r="K34" s="35"/>
      <c r="L34" s="66"/>
      <c r="M34" s="40"/>
      <c r="N34" s="39">
        <f t="shared" si="0"/>
        <v>0</v>
      </c>
      <c r="O34" s="40"/>
      <c r="P34" s="40"/>
      <c r="Q34" s="69"/>
      <c r="R34" s="38"/>
      <c r="S34" s="54" t="e">
        <f t="shared" si="1"/>
        <v>#DIV/0!</v>
      </c>
      <c r="T34" s="54" t="e">
        <f t="shared" si="2"/>
        <v>#DIV/0!</v>
      </c>
      <c r="U34" s="45" t="str">
        <f>IF(AND(ISERROR(MATCH(B34,Lists!$F$2:$F$102,0))=TRUE,ISBLANK(B34)=FALSE),"Bank name error.","")</f>
        <v/>
      </c>
      <c r="V34" s="113"/>
    </row>
    <row r="35" spans="1:22" ht="16.5">
      <c r="A35" s="46">
        <v>9</v>
      </c>
      <c r="B35" s="203"/>
      <c r="C35" s="34" t="str">
        <f>IF(B35="","",VLOOKUP(B35,Lists!$F:$H,2,FALSE))</f>
        <v/>
      </c>
      <c r="D35" s="35"/>
      <c r="E35" s="64"/>
      <c r="F35" s="206"/>
      <c r="G35" s="207"/>
      <c r="H35" s="205"/>
      <c r="I35" s="64"/>
      <c r="J35" s="42"/>
      <c r="K35" s="35"/>
      <c r="L35" s="66"/>
      <c r="M35" s="40"/>
      <c r="N35" s="39">
        <f t="shared" si="0"/>
        <v>0</v>
      </c>
      <c r="O35" s="40"/>
      <c r="P35" s="40"/>
      <c r="Q35" s="69"/>
      <c r="R35" s="38"/>
      <c r="S35" s="54" t="e">
        <f t="shared" si="1"/>
        <v>#DIV/0!</v>
      </c>
      <c r="T35" s="54" t="e">
        <f t="shared" si="2"/>
        <v>#DIV/0!</v>
      </c>
      <c r="U35" s="45" t="str">
        <f>IF(AND(ISERROR(MATCH(B35,Lists!$F$2:$F$102,0))=TRUE,ISBLANK(B35)=FALSE),"Bank name error.","")</f>
        <v/>
      </c>
      <c r="V35" s="113"/>
    </row>
    <row r="36" spans="1:22" ht="16.5">
      <c r="A36" s="46">
        <v>10</v>
      </c>
      <c r="B36" s="203"/>
      <c r="C36" s="34" t="str">
        <f>IF(B36="","",VLOOKUP(B36,Lists!$F:$H,2,FALSE))</f>
        <v/>
      </c>
      <c r="D36" s="35"/>
      <c r="E36" s="64"/>
      <c r="F36" s="206"/>
      <c r="G36" s="207"/>
      <c r="H36" s="205"/>
      <c r="I36" s="64"/>
      <c r="J36" s="42"/>
      <c r="K36" s="35"/>
      <c r="L36" s="66"/>
      <c r="M36" s="40"/>
      <c r="N36" s="39">
        <f t="shared" si="0"/>
        <v>0</v>
      </c>
      <c r="O36" s="40"/>
      <c r="P36" s="40"/>
      <c r="Q36" s="69"/>
      <c r="R36" s="38"/>
      <c r="S36" s="54" t="e">
        <f t="shared" si="1"/>
        <v>#DIV/0!</v>
      </c>
      <c r="T36" s="54" t="e">
        <f t="shared" si="2"/>
        <v>#DIV/0!</v>
      </c>
      <c r="U36" s="45" t="str">
        <f>IF(AND(ISERROR(MATCH(B36,Lists!$F$2:$F$102,0))=TRUE,ISBLANK(B36)=FALSE),"Bank name error.","")</f>
        <v/>
      </c>
      <c r="V36" s="113"/>
    </row>
    <row r="37" spans="1:22" ht="16.5">
      <c r="A37" s="46">
        <v>11</v>
      </c>
      <c r="B37" s="203"/>
      <c r="C37" s="34" t="str">
        <f>IF(B37="","",VLOOKUP(B37,Lists!$F:$H,2,FALSE))</f>
        <v/>
      </c>
      <c r="D37" s="35"/>
      <c r="E37" s="64"/>
      <c r="F37" s="206"/>
      <c r="G37" s="207"/>
      <c r="H37" s="205"/>
      <c r="I37" s="64"/>
      <c r="J37" s="42"/>
      <c r="K37" s="35"/>
      <c r="L37" s="66"/>
      <c r="M37" s="40"/>
      <c r="N37" s="39">
        <f t="shared" si="0"/>
        <v>0</v>
      </c>
      <c r="O37" s="40"/>
      <c r="P37" s="40"/>
      <c r="Q37" s="69"/>
      <c r="R37" s="38"/>
      <c r="S37" s="54" t="e">
        <f t="shared" si="1"/>
        <v>#DIV/0!</v>
      </c>
      <c r="T37" s="54" t="e">
        <f t="shared" si="2"/>
        <v>#DIV/0!</v>
      </c>
      <c r="U37" s="45" t="str">
        <f>IF(AND(ISERROR(MATCH(B37,Lists!$F$2:$F$102,0))=TRUE,ISBLANK(B37)=FALSE),"Bank name error.","")</f>
        <v/>
      </c>
      <c r="V37" s="113"/>
    </row>
    <row r="38" spans="1:22" ht="16.5">
      <c r="A38" s="46">
        <v>12</v>
      </c>
      <c r="B38" s="203"/>
      <c r="C38" s="34" t="str">
        <f>IF(B38="","",VLOOKUP(B38,Lists!$F:$H,2,FALSE))</f>
        <v/>
      </c>
      <c r="D38" s="35"/>
      <c r="E38" s="64"/>
      <c r="F38" s="206"/>
      <c r="G38" s="207"/>
      <c r="H38" s="205"/>
      <c r="I38" s="64"/>
      <c r="J38" s="42"/>
      <c r="K38" s="35"/>
      <c r="L38" s="66"/>
      <c r="M38" s="40"/>
      <c r="N38" s="39">
        <f t="shared" si="0"/>
        <v>0</v>
      </c>
      <c r="O38" s="40"/>
      <c r="P38" s="40"/>
      <c r="Q38" s="69"/>
      <c r="R38" s="38"/>
      <c r="S38" s="54" t="e">
        <f t="shared" si="1"/>
        <v>#DIV/0!</v>
      </c>
      <c r="T38" s="54" t="e">
        <f t="shared" si="2"/>
        <v>#DIV/0!</v>
      </c>
      <c r="U38" s="45" t="str">
        <f>IF(AND(ISERROR(MATCH(B38,Lists!$F$2:$F$102,0))=TRUE,ISBLANK(B38)=FALSE),"Bank name error.","")</f>
        <v/>
      </c>
      <c r="V38" s="113"/>
    </row>
    <row r="39" spans="1:22" ht="16.5">
      <c r="A39" s="46">
        <v>13</v>
      </c>
      <c r="B39" s="203"/>
      <c r="C39" s="34" t="str">
        <f>IF(B39="","",VLOOKUP(B39,Lists!$F:$H,2,FALSE))</f>
        <v/>
      </c>
      <c r="D39" s="35"/>
      <c r="E39" s="64"/>
      <c r="F39" s="206"/>
      <c r="G39" s="207"/>
      <c r="H39" s="205"/>
      <c r="I39" s="64"/>
      <c r="J39" s="42"/>
      <c r="K39" s="35"/>
      <c r="L39" s="66"/>
      <c r="M39" s="40"/>
      <c r="N39" s="39">
        <f t="shared" si="0"/>
        <v>0</v>
      </c>
      <c r="O39" s="40"/>
      <c r="P39" s="40"/>
      <c r="Q39" s="69"/>
      <c r="R39" s="38"/>
      <c r="S39" s="54" t="e">
        <f t="shared" si="1"/>
        <v>#DIV/0!</v>
      </c>
      <c r="T39" s="54" t="e">
        <f t="shared" si="2"/>
        <v>#DIV/0!</v>
      </c>
      <c r="U39" s="45" t="str">
        <f>IF(AND(ISERROR(MATCH(B39,Lists!$F$2:$F$102,0))=TRUE,ISBLANK(B39)=FALSE),"Bank name error.","")</f>
        <v/>
      </c>
      <c r="V39" s="113"/>
    </row>
    <row r="40" spans="1:22" ht="16.5">
      <c r="A40" s="46">
        <v>14</v>
      </c>
      <c r="B40" s="203"/>
      <c r="C40" s="34" t="str">
        <f>IF(B40="","",VLOOKUP(B40,Lists!$F:$H,2,FALSE))</f>
        <v/>
      </c>
      <c r="D40" s="35"/>
      <c r="E40" s="64"/>
      <c r="F40" s="206"/>
      <c r="G40" s="207"/>
      <c r="H40" s="205"/>
      <c r="I40" s="64"/>
      <c r="J40" s="42"/>
      <c r="K40" s="35"/>
      <c r="L40" s="66"/>
      <c r="M40" s="40"/>
      <c r="N40" s="39">
        <f t="shared" si="0"/>
        <v>0</v>
      </c>
      <c r="O40" s="40"/>
      <c r="P40" s="40"/>
      <c r="Q40" s="69"/>
      <c r="R40" s="38"/>
      <c r="S40" s="54" t="e">
        <f t="shared" si="1"/>
        <v>#DIV/0!</v>
      </c>
      <c r="T40" s="54" t="e">
        <f t="shared" si="2"/>
        <v>#DIV/0!</v>
      </c>
      <c r="U40" s="45" t="str">
        <f>IF(AND(ISERROR(MATCH(B40,Lists!$F$2:$F$102,0))=TRUE,ISBLANK(B40)=FALSE),"Bank name error.","")</f>
        <v/>
      </c>
      <c r="V40" s="113"/>
    </row>
    <row r="41" spans="1:22" ht="16.5">
      <c r="A41" s="46">
        <v>15</v>
      </c>
      <c r="B41" s="203"/>
      <c r="C41" s="34" t="str">
        <f>IF(B41="","",VLOOKUP(B41,Lists!$F:$H,2,FALSE))</f>
        <v/>
      </c>
      <c r="D41" s="35"/>
      <c r="E41" s="64"/>
      <c r="F41" s="206"/>
      <c r="G41" s="207"/>
      <c r="H41" s="205"/>
      <c r="I41" s="64"/>
      <c r="J41" s="42"/>
      <c r="K41" s="35"/>
      <c r="L41" s="66"/>
      <c r="M41" s="40"/>
      <c r="N41" s="39">
        <f t="shared" si="0"/>
        <v>0</v>
      </c>
      <c r="O41" s="40"/>
      <c r="P41" s="40"/>
      <c r="Q41" s="69"/>
      <c r="R41" s="38"/>
      <c r="S41" s="54" t="e">
        <f t="shared" si="1"/>
        <v>#DIV/0!</v>
      </c>
      <c r="T41" s="54" t="e">
        <f t="shared" si="2"/>
        <v>#DIV/0!</v>
      </c>
      <c r="U41" s="45" t="str">
        <f>IF(AND(ISERROR(MATCH(B41,Lists!$F$2:$F$102,0))=TRUE,ISBLANK(B41)=FALSE),"Bank name error.","")</f>
        <v/>
      </c>
      <c r="V41" s="113"/>
    </row>
    <row r="42" spans="1:22" ht="16.5">
      <c r="A42" s="46">
        <v>16</v>
      </c>
      <c r="B42" s="203"/>
      <c r="C42" s="34" t="str">
        <f>IF(B42="","",VLOOKUP(B42,Lists!$F:$H,2,FALSE))</f>
        <v/>
      </c>
      <c r="D42" s="35"/>
      <c r="E42" s="64"/>
      <c r="F42" s="206"/>
      <c r="G42" s="207"/>
      <c r="H42" s="205"/>
      <c r="I42" s="64"/>
      <c r="J42" s="42"/>
      <c r="K42" s="35"/>
      <c r="L42" s="66"/>
      <c r="M42" s="40"/>
      <c r="N42" s="39">
        <f t="shared" si="0"/>
        <v>0</v>
      </c>
      <c r="O42" s="40"/>
      <c r="P42" s="40"/>
      <c r="Q42" s="69"/>
      <c r="R42" s="38"/>
      <c r="S42" s="54" t="e">
        <f t="shared" si="1"/>
        <v>#DIV/0!</v>
      </c>
      <c r="T42" s="54" t="e">
        <f t="shared" si="2"/>
        <v>#DIV/0!</v>
      </c>
      <c r="U42" s="45" t="str">
        <f>IF(AND(ISERROR(MATCH(B42,Lists!$F$2:$F$102,0))=TRUE,ISBLANK(B42)=FALSE),"Bank name error.","")</f>
        <v/>
      </c>
      <c r="V42" s="113"/>
    </row>
    <row r="43" spans="1:22" ht="16.5">
      <c r="A43" s="46">
        <v>17</v>
      </c>
      <c r="B43" s="203"/>
      <c r="C43" s="34" t="str">
        <f>IF(B43="","",VLOOKUP(B43,Lists!$F:$H,2,FALSE))</f>
        <v/>
      </c>
      <c r="D43" s="35"/>
      <c r="E43" s="64"/>
      <c r="F43" s="206"/>
      <c r="G43" s="207"/>
      <c r="H43" s="205"/>
      <c r="I43" s="64"/>
      <c r="J43" s="42"/>
      <c r="K43" s="35"/>
      <c r="L43" s="66"/>
      <c r="M43" s="40"/>
      <c r="N43" s="39">
        <f t="shared" si="0"/>
        <v>0</v>
      </c>
      <c r="O43" s="40"/>
      <c r="P43" s="40"/>
      <c r="Q43" s="69"/>
      <c r="R43" s="38"/>
      <c r="S43" s="54" t="e">
        <f t="shared" si="1"/>
        <v>#DIV/0!</v>
      </c>
      <c r="T43" s="54" t="e">
        <f t="shared" si="2"/>
        <v>#DIV/0!</v>
      </c>
      <c r="U43" s="45" t="str">
        <f>IF(AND(ISERROR(MATCH(B43,Lists!$F$2:$F$102,0))=TRUE,ISBLANK(B43)=FALSE),"Bank name error.","")</f>
        <v/>
      </c>
      <c r="V43" s="113"/>
    </row>
    <row r="44" spans="1:22" ht="16.5">
      <c r="A44" s="46">
        <v>18</v>
      </c>
      <c r="B44" s="203"/>
      <c r="C44" s="34" t="str">
        <f>IF(B44="","",VLOOKUP(B44,Lists!$F:$H,2,FALSE))</f>
        <v/>
      </c>
      <c r="D44" s="35"/>
      <c r="E44" s="64"/>
      <c r="F44" s="206"/>
      <c r="G44" s="207"/>
      <c r="H44" s="205"/>
      <c r="I44" s="64"/>
      <c r="J44" s="42"/>
      <c r="K44" s="35"/>
      <c r="L44" s="66"/>
      <c r="M44" s="40"/>
      <c r="N44" s="39">
        <f t="shared" si="0"/>
        <v>0</v>
      </c>
      <c r="O44" s="40"/>
      <c r="P44" s="40"/>
      <c r="Q44" s="69"/>
      <c r="R44" s="38"/>
      <c r="S44" s="54" t="e">
        <f t="shared" si="1"/>
        <v>#DIV/0!</v>
      </c>
      <c r="T44" s="54" t="e">
        <f t="shared" si="2"/>
        <v>#DIV/0!</v>
      </c>
      <c r="U44" s="45" t="str">
        <f>IF(AND(ISERROR(MATCH(B44,Lists!$F$2:$F$102,0))=TRUE,ISBLANK(B44)=FALSE),"Bank name error.","")</f>
        <v/>
      </c>
      <c r="V44" s="113"/>
    </row>
    <row r="45" spans="1:22" ht="16.5">
      <c r="A45" s="46">
        <v>19</v>
      </c>
      <c r="B45" s="203"/>
      <c r="C45" s="34" t="str">
        <f>IF(B45="","",VLOOKUP(B45,Lists!$F:$H,2,FALSE))</f>
        <v/>
      </c>
      <c r="D45" s="35"/>
      <c r="E45" s="64"/>
      <c r="F45" s="206"/>
      <c r="G45" s="207"/>
      <c r="H45" s="205"/>
      <c r="I45" s="64"/>
      <c r="J45" s="42"/>
      <c r="K45" s="35"/>
      <c r="L45" s="66"/>
      <c r="M45" s="40"/>
      <c r="N45" s="39">
        <f t="shared" si="0"/>
        <v>0</v>
      </c>
      <c r="O45" s="40"/>
      <c r="P45" s="40"/>
      <c r="Q45" s="69"/>
      <c r="R45" s="38"/>
      <c r="S45" s="54" t="e">
        <f t="shared" si="1"/>
        <v>#DIV/0!</v>
      </c>
      <c r="T45" s="54" t="e">
        <f t="shared" si="2"/>
        <v>#DIV/0!</v>
      </c>
      <c r="U45" s="45" t="str">
        <f>IF(AND(ISERROR(MATCH(B45,Lists!$F$2:$F$102,0))=TRUE,ISBLANK(B45)=FALSE),"Bank name error.","")</f>
        <v/>
      </c>
      <c r="V45" s="113"/>
    </row>
    <row r="46" spans="1:22" ht="16.5">
      <c r="A46" s="46">
        <v>20</v>
      </c>
      <c r="B46" s="203"/>
      <c r="C46" s="34" t="str">
        <f>IF(B46="","",VLOOKUP(B46,Lists!$F:$H,2,FALSE))</f>
        <v/>
      </c>
      <c r="D46" s="35"/>
      <c r="E46" s="64"/>
      <c r="F46" s="206"/>
      <c r="G46" s="207"/>
      <c r="H46" s="205"/>
      <c r="I46" s="64"/>
      <c r="J46" s="42"/>
      <c r="K46" s="35"/>
      <c r="L46" s="66"/>
      <c r="M46" s="40"/>
      <c r="N46" s="39">
        <f t="shared" si="0"/>
        <v>0</v>
      </c>
      <c r="O46" s="40"/>
      <c r="P46" s="40"/>
      <c r="Q46" s="69"/>
      <c r="R46" s="38"/>
      <c r="S46" s="54" t="e">
        <f t="shared" si="1"/>
        <v>#DIV/0!</v>
      </c>
      <c r="T46" s="54" t="e">
        <f t="shared" si="2"/>
        <v>#DIV/0!</v>
      </c>
      <c r="U46" s="45" t="str">
        <f>IF(AND(ISERROR(MATCH(B46,Lists!$F$2:$F$102,0))=TRUE,ISBLANK(B46)=FALSE),"Bank name error.","")</f>
        <v/>
      </c>
      <c r="V46" s="113"/>
    </row>
    <row r="47" spans="1:22" ht="16.5">
      <c r="A47" s="46">
        <v>21</v>
      </c>
      <c r="B47" s="203"/>
      <c r="C47" s="34" t="str">
        <f>IF(B47="","",VLOOKUP(B47,Lists!$F:$H,2,FALSE))</f>
        <v/>
      </c>
      <c r="D47" s="35"/>
      <c r="E47" s="64"/>
      <c r="F47" s="206"/>
      <c r="G47" s="207"/>
      <c r="H47" s="205"/>
      <c r="I47" s="64"/>
      <c r="J47" s="42"/>
      <c r="K47" s="35"/>
      <c r="L47" s="66"/>
      <c r="M47" s="40"/>
      <c r="N47" s="39">
        <f t="shared" si="0"/>
        <v>0</v>
      </c>
      <c r="O47" s="40"/>
      <c r="P47" s="40"/>
      <c r="Q47" s="69"/>
      <c r="R47" s="38"/>
      <c r="S47" s="54" t="e">
        <f t="shared" si="1"/>
        <v>#DIV/0!</v>
      </c>
      <c r="T47" s="54" t="e">
        <f t="shared" si="2"/>
        <v>#DIV/0!</v>
      </c>
      <c r="U47" s="45" t="str">
        <f>IF(AND(ISERROR(MATCH(B47,Lists!$F$2:$F$102,0))=TRUE,ISBLANK(B47)=FALSE),"Bank name error.","")</f>
        <v/>
      </c>
      <c r="V47" s="113"/>
    </row>
    <row r="48" spans="1:22" ht="16.5">
      <c r="A48" s="46">
        <v>22</v>
      </c>
      <c r="B48" s="203"/>
      <c r="C48" s="34" t="str">
        <f>IF(B48="","",VLOOKUP(B48,Lists!$F:$H,2,FALSE))</f>
        <v/>
      </c>
      <c r="D48" s="35"/>
      <c r="E48" s="64"/>
      <c r="F48" s="206"/>
      <c r="G48" s="207"/>
      <c r="H48" s="205"/>
      <c r="I48" s="64"/>
      <c r="J48" s="42"/>
      <c r="K48" s="35"/>
      <c r="L48" s="66"/>
      <c r="M48" s="40"/>
      <c r="N48" s="39">
        <f t="shared" si="0"/>
        <v>0</v>
      </c>
      <c r="O48" s="40"/>
      <c r="P48" s="40"/>
      <c r="Q48" s="69"/>
      <c r="R48" s="38"/>
      <c r="S48" s="54" t="e">
        <f t="shared" si="1"/>
        <v>#DIV/0!</v>
      </c>
      <c r="T48" s="54" t="e">
        <f t="shared" si="2"/>
        <v>#DIV/0!</v>
      </c>
      <c r="U48" s="45" t="str">
        <f>IF(AND(ISERROR(MATCH(B48,Lists!$F$2:$F$102,0))=TRUE,ISBLANK(B48)=FALSE),"Bank name error.","")</f>
        <v/>
      </c>
      <c r="V48" s="113"/>
    </row>
    <row r="49" spans="1:22" ht="16.5">
      <c r="A49" s="46">
        <v>23</v>
      </c>
      <c r="B49" s="203"/>
      <c r="C49" s="34" t="str">
        <f>IF(B49="","",VLOOKUP(B49,Lists!$F:$H,2,FALSE))</f>
        <v/>
      </c>
      <c r="D49" s="35"/>
      <c r="E49" s="64"/>
      <c r="F49" s="206"/>
      <c r="G49" s="207"/>
      <c r="H49" s="205"/>
      <c r="I49" s="64"/>
      <c r="J49" s="42"/>
      <c r="K49" s="35"/>
      <c r="L49" s="66"/>
      <c r="M49" s="40"/>
      <c r="N49" s="39">
        <f t="shared" si="0"/>
        <v>0</v>
      </c>
      <c r="O49" s="40"/>
      <c r="P49" s="40"/>
      <c r="Q49" s="69"/>
      <c r="R49" s="38"/>
      <c r="S49" s="54" t="e">
        <f t="shared" si="1"/>
        <v>#DIV/0!</v>
      </c>
      <c r="T49" s="54" t="e">
        <f t="shared" si="2"/>
        <v>#DIV/0!</v>
      </c>
      <c r="U49" s="45" t="str">
        <f>IF(AND(ISERROR(MATCH(B49,Lists!$F$2:$F$102,0))=TRUE,ISBLANK(B49)=FALSE),"Bank name error.","")</f>
        <v/>
      </c>
      <c r="V49" s="113"/>
    </row>
    <row r="50" spans="1:22" ht="16.5">
      <c r="A50" s="46">
        <v>24</v>
      </c>
      <c r="B50" s="203"/>
      <c r="C50" s="34" t="str">
        <f>IF(B50="","",VLOOKUP(B50,Lists!$F:$H,2,FALSE))</f>
        <v/>
      </c>
      <c r="D50" s="35"/>
      <c r="E50" s="64"/>
      <c r="F50" s="206"/>
      <c r="G50" s="207"/>
      <c r="H50" s="205"/>
      <c r="I50" s="64"/>
      <c r="J50" s="42"/>
      <c r="K50" s="35"/>
      <c r="L50" s="66"/>
      <c r="M50" s="40"/>
      <c r="N50" s="39">
        <f t="shared" si="0"/>
        <v>0</v>
      </c>
      <c r="O50" s="40"/>
      <c r="P50" s="40"/>
      <c r="Q50" s="69"/>
      <c r="R50" s="38"/>
      <c r="S50" s="54" t="e">
        <f t="shared" si="1"/>
        <v>#DIV/0!</v>
      </c>
      <c r="T50" s="54" t="e">
        <f t="shared" si="2"/>
        <v>#DIV/0!</v>
      </c>
      <c r="U50" s="45" t="str">
        <f>IF(AND(ISERROR(MATCH(B50,Lists!$F$2:$F$102,0))=TRUE,ISBLANK(B50)=FALSE),"Bank name error.","")</f>
        <v/>
      </c>
      <c r="V50" s="113"/>
    </row>
    <row r="51" spans="1:22" ht="16.5">
      <c r="A51" s="46">
        <v>25</v>
      </c>
      <c r="B51" s="203"/>
      <c r="C51" s="34" t="str">
        <f>IF(B51="","",VLOOKUP(B51,Lists!$F:$H,2,FALSE))</f>
        <v/>
      </c>
      <c r="D51" s="35"/>
      <c r="E51" s="64"/>
      <c r="F51" s="206"/>
      <c r="G51" s="207"/>
      <c r="H51" s="205"/>
      <c r="I51" s="64"/>
      <c r="J51" s="42"/>
      <c r="K51" s="35"/>
      <c r="L51" s="67"/>
      <c r="M51" s="41"/>
      <c r="N51" s="39">
        <f t="shared" si="0"/>
        <v>0</v>
      </c>
      <c r="O51" s="41"/>
      <c r="P51" s="41"/>
      <c r="Q51" s="70"/>
      <c r="R51" s="38"/>
      <c r="S51" s="54" t="e">
        <f t="shared" si="1"/>
        <v>#DIV/0!</v>
      </c>
      <c r="T51" s="54" t="e">
        <f t="shared" si="2"/>
        <v>#DIV/0!</v>
      </c>
      <c r="U51" s="45" t="str">
        <f>IF(AND(ISERROR(MATCH(B51,Lists!$F$2:$F$102,0))=TRUE,ISBLANK(B51)=FALSE),"Bank name error.","")</f>
        <v/>
      </c>
      <c r="V51" s="113"/>
    </row>
    <row r="52" spans="1:22" ht="16.5">
      <c r="A52" s="46">
        <v>26</v>
      </c>
      <c r="B52" s="203"/>
      <c r="C52" s="34" t="str">
        <f>IF(B52="","",VLOOKUP(B52,Lists!$F:$H,2,FALSE))</f>
        <v/>
      </c>
      <c r="D52" s="35"/>
      <c r="E52" s="64"/>
      <c r="F52" s="206"/>
      <c r="G52" s="207"/>
      <c r="H52" s="205"/>
      <c r="I52" s="64"/>
      <c r="J52" s="42"/>
      <c r="K52" s="35"/>
      <c r="L52" s="67"/>
      <c r="M52" s="41"/>
      <c r="N52" s="39">
        <f t="shared" si="0"/>
        <v>0</v>
      </c>
      <c r="O52" s="41"/>
      <c r="P52" s="41"/>
      <c r="Q52" s="70"/>
      <c r="R52" s="38"/>
      <c r="S52" s="54" t="e">
        <f t="shared" si="1"/>
        <v>#DIV/0!</v>
      </c>
      <c r="T52" s="54" t="e">
        <f t="shared" si="2"/>
        <v>#DIV/0!</v>
      </c>
      <c r="U52" s="45" t="str">
        <f>IF(AND(ISERROR(MATCH(B52,Lists!$F$2:$F$102,0))=TRUE,ISBLANK(B52)=FALSE),"Bank name error.","")</f>
        <v/>
      </c>
      <c r="V52" s="113"/>
    </row>
    <row r="53" spans="1:22" ht="16.5">
      <c r="A53" s="46">
        <v>27</v>
      </c>
      <c r="B53" s="203"/>
      <c r="C53" s="34" t="str">
        <f>IF(B53="","",VLOOKUP(B53,Lists!$F:$H,2,FALSE))</f>
        <v/>
      </c>
      <c r="D53" s="35"/>
      <c r="E53" s="64"/>
      <c r="F53" s="206"/>
      <c r="G53" s="207"/>
      <c r="H53" s="205"/>
      <c r="I53" s="64"/>
      <c r="J53" s="42"/>
      <c r="K53" s="35"/>
      <c r="L53" s="67"/>
      <c r="M53" s="41"/>
      <c r="N53" s="39">
        <f t="shared" si="0"/>
        <v>0</v>
      </c>
      <c r="O53" s="41"/>
      <c r="P53" s="41"/>
      <c r="Q53" s="70"/>
      <c r="R53" s="38"/>
      <c r="S53" s="54" t="e">
        <f t="shared" si="1"/>
        <v>#DIV/0!</v>
      </c>
      <c r="T53" s="54" t="e">
        <f t="shared" si="2"/>
        <v>#DIV/0!</v>
      </c>
      <c r="U53" s="45" t="str">
        <f>IF(AND(ISERROR(MATCH(B53,Lists!$F$2:$F$102,0))=TRUE,ISBLANK(B53)=FALSE),"Bank name error.","")</f>
        <v/>
      </c>
      <c r="V53" s="113"/>
    </row>
    <row r="54" spans="1:22" ht="16.5">
      <c r="A54" s="46">
        <v>28</v>
      </c>
      <c r="B54" s="203"/>
      <c r="C54" s="34" t="str">
        <f>IF(B54="","",VLOOKUP(B54,Lists!$F:$H,2,FALSE))</f>
        <v/>
      </c>
      <c r="D54" s="35"/>
      <c r="E54" s="64"/>
      <c r="F54" s="206"/>
      <c r="G54" s="207"/>
      <c r="H54" s="205"/>
      <c r="I54" s="64"/>
      <c r="J54" s="42"/>
      <c r="K54" s="35"/>
      <c r="L54" s="67"/>
      <c r="M54" s="41"/>
      <c r="N54" s="39">
        <f t="shared" si="0"/>
        <v>0</v>
      </c>
      <c r="O54" s="41"/>
      <c r="P54" s="41"/>
      <c r="Q54" s="70"/>
      <c r="R54" s="38"/>
      <c r="S54" s="54" t="e">
        <f t="shared" si="1"/>
        <v>#DIV/0!</v>
      </c>
      <c r="T54" s="54" t="e">
        <f t="shared" si="2"/>
        <v>#DIV/0!</v>
      </c>
      <c r="U54" s="45" t="str">
        <f>IF(AND(ISERROR(MATCH(B54,Lists!$F$2:$F$102,0))=TRUE,ISBLANK(B54)=FALSE),"Bank name error.","")</f>
        <v/>
      </c>
      <c r="V54" s="113"/>
    </row>
    <row r="55" spans="1:22" ht="16.5">
      <c r="A55" s="46">
        <v>29</v>
      </c>
      <c r="B55" s="203"/>
      <c r="C55" s="34" t="str">
        <f>IF(B55="","",VLOOKUP(B55,Lists!$F:$H,2,FALSE))</f>
        <v/>
      </c>
      <c r="D55" s="35"/>
      <c r="E55" s="64"/>
      <c r="F55" s="206"/>
      <c r="G55" s="207"/>
      <c r="H55" s="205"/>
      <c r="I55" s="64"/>
      <c r="J55" s="42"/>
      <c r="K55" s="35"/>
      <c r="L55" s="67"/>
      <c r="M55" s="41"/>
      <c r="N55" s="39">
        <f t="shared" si="0"/>
        <v>0</v>
      </c>
      <c r="O55" s="41"/>
      <c r="P55" s="41"/>
      <c r="Q55" s="70"/>
      <c r="R55" s="38"/>
      <c r="S55" s="54" t="e">
        <f t="shared" si="1"/>
        <v>#DIV/0!</v>
      </c>
      <c r="T55" s="54" t="e">
        <f t="shared" si="2"/>
        <v>#DIV/0!</v>
      </c>
      <c r="U55" s="45" t="str">
        <f>IF(AND(ISERROR(MATCH(B55,Lists!$F$2:$F$102,0))=TRUE,ISBLANK(B55)=FALSE),"Bank name error.","")</f>
        <v/>
      </c>
      <c r="V55" s="113"/>
    </row>
    <row r="56" spans="1:22" ht="16.5">
      <c r="A56" s="46">
        <v>30</v>
      </c>
      <c r="B56" s="203"/>
      <c r="C56" s="34" t="str">
        <f>IF(B56="","",VLOOKUP(B56,Lists!$F:$H,2,FALSE))</f>
        <v/>
      </c>
      <c r="D56" s="35"/>
      <c r="E56" s="64"/>
      <c r="F56" s="206"/>
      <c r="G56" s="207"/>
      <c r="H56" s="205"/>
      <c r="I56" s="64"/>
      <c r="J56" s="42"/>
      <c r="K56" s="35"/>
      <c r="L56" s="67"/>
      <c r="M56" s="41"/>
      <c r="N56" s="39">
        <f t="shared" si="0"/>
        <v>0</v>
      </c>
      <c r="O56" s="41"/>
      <c r="P56" s="41"/>
      <c r="Q56" s="70"/>
      <c r="R56" s="38"/>
      <c r="S56" s="54" t="e">
        <f t="shared" si="1"/>
        <v>#DIV/0!</v>
      </c>
      <c r="T56" s="54" t="e">
        <f t="shared" si="2"/>
        <v>#DIV/0!</v>
      </c>
      <c r="U56" s="45" t="str">
        <f>IF(AND(ISERROR(MATCH(B56,Lists!$F$2:$F$102,0))=TRUE,ISBLANK(B56)=FALSE),"Bank name error.","")</f>
        <v/>
      </c>
      <c r="V56" s="113"/>
    </row>
    <row r="57" spans="1:22" ht="16.5">
      <c r="A57" s="46">
        <v>31</v>
      </c>
      <c r="B57" s="203"/>
      <c r="C57" s="34" t="str">
        <f>IF(B57="","",VLOOKUP(B57,Lists!$F:$H,2,FALSE))</f>
        <v/>
      </c>
      <c r="D57" s="35"/>
      <c r="E57" s="64"/>
      <c r="F57" s="206"/>
      <c r="G57" s="207"/>
      <c r="H57" s="205"/>
      <c r="I57" s="64"/>
      <c r="J57" s="42"/>
      <c r="K57" s="35"/>
      <c r="L57" s="67"/>
      <c r="M57" s="41"/>
      <c r="N57" s="39">
        <f t="shared" si="0"/>
        <v>0</v>
      </c>
      <c r="O57" s="41"/>
      <c r="P57" s="41"/>
      <c r="Q57" s="70"/>
      <c r="R57" s="38"/>
      <c r="S57" s="54" t="e">
        <f t="shared" si="1"/>
        <v>#DIV/0!</v>
      </c>
      <c r="T57" s="54" t="e">
        <f t="shared" si="2"/>
        <v>#DIV/0!</v>
      </c>
      <c r="U57" s="45" t="str">
        <f>IF(AND(ISERROR(MATCH(B57,Lists!$F$2:$F$102,0))=TRUE,ISBLANK(B57)=FALSE),"Bank name error.","")</f>
        <v/>
      </c>
      <c r="V57" s="113"/>
    </row>
    <row r="58" spans="1:22" ht="16.5">
      <c r="A58" s="46">
        <v>32</v>
      </c>
      <c r="B58" s="203"/>
      <c r="C58" s="34" t="str">
        <f>IF(B58="","",VLOOKUP(B58,Lists!$F:$H,2,FALSE))</f>
        <v/>
      </c>
      <c r="D58" s="35"/>
      <c r="E58" s="64"/>
      <c r="F58" s="206"/>
      <c r="G58" s="207"/>
      <c r="H58" s="205"/>
      <c r="I58" s="64"/>
      <c r="J58" s="42"/>
      <c r="K58" s="35"/>
      <c r="L58" s="67"/>
      <c r="M58" s="41"/>
      <c r="N58" s="39">
        <f t="shared" si="0"/>
        <v>0</v>
      </c>
      <c r="O58" s="41"/>
      <c r="P58" s="41"/>
      <c r="Q58" s="70"/>
      <c r="R58" s="38"/>
      <c r="S58" s="54" t="e">
        <f t="shared" si="1"/>
        <v>#DIV/0!</v>
      </c>
      <c r="T58" s="54" t="e">
        <f t="shared" si="2"/>
        <v>#DIV/0!</v>
      </c>
      <c r="U58" s="45" t="str">
        <f>IF(AND(ISERROR(MATCH(B58,Lists!$F$2:$F$102,0))=TRUE,ISBLANK(B58)=FALSE),"Bank name error.","")</f>
        <v/>
      </c>
      <c r="V58" s="113"/>
    </row>
    <row r="59" spans="1:22" ht="16.5">
      <c r="A59" s="46">
        <v>33</v>
      </c>
      <c r="B59" s="203"/>
      <c r="C59" s="34" t="str">
        <f>IF(B59="","",VLOOKUP(B59,Lists!$F:$H,2,FALSE))</f>
        <v/>
      </c>
      <c r="D59" s="35"/>
      <c r="E59" s="64"/>
      <c r="F59" s="206"/>
      <c r="G59" s="207"/>
      <c r="H59" s="205"/>
      <c r="I59" s="64"/>
      <c r="J59" s="42"/>
      <c r="K59" s="35"/>
      <c r="L59" s="67"/>
      <c r="M59" s="41"/>
      <c r="N59" s="39">
        <f t="shared" si="0"/>
        <v>0</v>
      </c>
      <c r="O59" s="41"/>
      <c r="P59" s="41"/>
      <c r="Q59" s="70"/>
      <c r="R59" s="38"/>
      <c r="S59" s="54" t="e">
        <f t="shared" si="1"/>
        <v>#DIV/0!</v>
      </c>
      <c r="T59" s="54" t="e">
        <f t="shared" si="2"/>
        <v>#DIV/0!</v>
      </c>
      <c r="U59" s="45" t="str">
        <f>IF(AND(ISERROR(MATCH(B59,Lists!$F$2:$F$102,0))=TRUE,ISBLANK(B59)=FALSE),"Bank name error.","")</f>
        <v/>
      </c>
      <c r="V59" s="113"/>
    </row>
    <row r="60" spans="1:22" ht="16.5">
      <c r="A60" s="46">
        <v>34</v>
      </c>
      <c r="B60" s="203"/>
      <c r="C60" s="34" t="str">
        <f>IF(B60="","",VLOOKUP(B60,Lists!$F:$H,2,FALSE))</f>
        <v/>
      </c>
      <c r="D60" s="35"/>
      <c r="E60" s="64"/>
      <c r="F60" s="206"/>
      <c r="G60" s="207"/>
      <c r="H60" s="205"/>
      <c r="I60" s="64"/>
      <c r="J60" s="42"/>
      <c r="K60" s="35"/>
      <c r="L60" s="67"/>
      <c r="M60" s="41"/>
      <c r="N60" s="39">
        <f t="shared" si="0"/>
        <v>0</v>
      </c>
      <c r="O60" s="41"/>
      <c r="P60" s="41"/>
      <c r="Q60" s="70"/>
      <c r="R60" s="38"/>
      <c r="S60" s="54" t="e">
        <f t="shared" si="1"/>
        <v>#DIV/0!</v>
      </c>
      <c r="T60" s="54" t="e">
        <f t="shared" si="2"/>
        <v>#DIV/0!</v>
      </c>
      <c r="U60" s="45" t="str">
        <f>IF(AND(ISERROR(MATCH(B60,Lists!$F$2:$F$102,0))=TRUE,ISBLANK(B60)=FALSE),"Bank name error.","")</f>
        <v/>
      </c>
      <c r="V60" s="113"/>
    </row>
    <row r="61" spans="1:22" ht="16.5">
      <c r="A61" s="46">
        <v>35</v>
      </c>
      <c r="B61" s="203"/>
      <c r="C61" s="34" t="str">
        <f>IF(B61="","",VLOOKUP(B61,Lists!$F:$H,2,FALSE))</f>
        <v/>
      </c>
      <c r="D61" s="35"/>
      <c r="E61" s="64"/>
      <c r="F61" s="206"/>
      <c r="G61" s="207"/>
      <c r="H61" s="205"/>
      <c r="I61" s="64"/>
      <c r="J61" s="42"/>
      <c r="K61" s="35"/>
      <c r="L61" s="67"/>
      <c r="M61" s="41"/>
      <c r="N61" s="39">
        <f t="shared" si="0"/>
        <v>0</v>
      </c>
      <c r="O61" s="41"/>
      <c r="P61" s="41"/>
      <c r="Q61" s="70"/>
      <c r="R61" s="38"/>
      <c r="S61" s="54" t="e">
        <f t="shared" si="1"/>
        <v>#DIV/0!</v>
      </c>
      <c r="T61" s="54" t="e">
        <f t="shared" si="2"/>
        <v>#DIV/0!</v>
      </c>
      <c r="U61" s="45" t="str">
        <f>IF(AND(ISERROR(MATCH(B61,Lists!$F$2:$F$102,0))=TRUE,ISBLANK(B61)=FALSE),"Bank name error.","")</f>
        <v/>
      </c>
      <c r="V61" s="113"/>
    </row>
    <row r="62" spans="1:22" ht="16.5">
      <c r="A62" s="46">
        <v>36</v>
      </c>
      <c r="B62" s="203"/>
      <c r="C62" s="34" t="str">
        <f>IF(B62="","",VLOOKUP(B62,Lists!$F:$H,2,FALSE))</f>
        <v/>
      </c>
      <c r="D62" s="35"/>
      <c r="E62" s="64"/>
      <c r="F62" s="206"/>
      <c r="G62" s="207"/>
      <c r="H62" s="205"/>
      <c r="I62" s="64"/>
      <c r="J62" s="42"/>
      <c r="K62" s="35"/>
      <c r="L62" s="67"/>
      <c r="M62" s="41"/>
      <c r="N62" s="39">
        <f t="shared" si="0"/>
        <v>0</v>
      </c>
      <c r="O62" s="41"/>
      <c r="P62" s="41"/>
      <c r="Q62" s="70"/>
      <c r="R62" s="38"/>
      <c r="S62" s="54" t="e">
        <f t="shared" si="1"/>
        <v>#DIV/0!</v>
      </c>
      <c r="T62" s="54" t="e">
        <f t="shared" si="2"/>
        <v>#DIV/0!</v>
      </c>
      <c r="U62" s="45" t="str">
        <f>IF(AND(ISERROR(MATCH(B62,Lists!$F$2:$F$102,0))=TRUE,ISBLANK(B62)=FALSE),"Bank name error.","")</f>
        <v/>
      </c>
      <c r="V62" s="113"/>
    </row>
    <row r="63" spans="1:22" ht="16.5">
      <c r="A63" s="46">
        <v>37</v>
      </c>
      <c r="B63" s="203"/>
      <c r="C63" s="34" t="str">
        <f>IF(B63="","",VLOOKUP(B63,Lists!$F:$H,2,FALSE))</f>
        <v/>
      </c>
      <c r="D63" s="35"/>
      <c r="E63" s="64"/>
      <c r="F63" s="206"/>
      <c r="G63" s="207"/>
      <c r="H63" s="205"/>
      <c r="I63" s="64"/>
      <c r="J63" s="42"/>
      <c r="K63" s="35"/>
      <c r="L63" s="67"/>
      <c r="M63" s="41"/>
      <c r="N63" s="39">
        <f t="shared" si="0"/>
        <v>0</v>
      </c>
      <c r="O63" s="41"/>
      <c r="P63" s="41"/>
      <c r="Q63" s="70"/>
      <c r="R63" s="38"/>
      <c r="S63" s="54" t="e">
        <f t="shared" si="1"/>
        <v>#DIV/0!</v>
      </c>
      <c r="T63" s="54" t="e">
        <f t="shared" si="2"/>
        <v>#DIV/0!</v>
      </c>
      <c r="U63" s="45" t="str">
        <f>IF(AND(ISERROR(MATCH(B63,Lists!$F$2:$F$102,0))=TRUE,ISBLANK(B63)=FALSE),"Bank name error.","")</f>
        <v/>
      </c>
      <c r="V63" s="113"/>
    </row>
    <row r="64" spans="1:22" ht="16.5">
      <c r="A64" s="46">
        <v>38</v>
      </c>
      <c r="B64" s="203"/>
      <c r="C64" s="34" t="str">
        <f>IF(B64="","",VLOOKUP(B64,Lists!$F:$H,2,FALSE))</f>
        <v/>
      </c>
      <c r="D64" s="35"/>
      <c r="E64" s="64"/>
      <c r="F64" s="206"/>
      <c r="G64" s="207"/>
      <c r="H64" s="205"/>
      <c r="I64" s="64"/>
      <c r="J64" s="42"/>
      <c r="K64" s="35"/>
      <c r="L64" s="67"/>
      <c r="M64" s="41"/>
      <c r="N64" s="39">
        <f t="shared" si="0"/>
        <v>0</v>
      </c>
      <c r="O64" s="41"/>
      <c r="P64" s="41"/>
      <c r="Q64" s="70"/>
      <c r="R64" s="38"/>
      <c r="S64" s="54" t="e">
        <f t="shared" si="1"/>
        <v>#DIV/0!</v>
      </c>
      <c r="T64" s="54" t="e">
        <f t="shared" si="2"/>
        <v>#DIV/0!</v>
      </c>
      <c r="U64" s="45" t="str">
        <f>IF(AND(ISERROR(MATCH(B64,Lists!$F$2:$F$102,0))=TRUE,ISBLANK(B64)=FALSE),"Bank name error.","")</f>
        <v/>
      </c>
      <c r="V64" s="113"/>
    </row>
    <row r="65" spans="1:22" ht="16.5">
      <c r="A65" s="46">
        <v>39</v>
      </c>
      <c r="B65" s="203"/>
      <c r="C65" s="34" t="str">
        <f>IF(B65="","",VLOOKUP(B65,Lists!$F:$H,2,FALSE))</f>
        <v/>
      </c>
      <c r="D65" s="35"/>
      <c r="E65" s="64"/>
      <c r="F65" s="206"/>
      <c r="G65" s="207"/>
      <c r="H65" s="205"/>
      <c r="I65" s="64"/>
      <c r="J65" s="42"/>
      <c r="K65" s="35"/>
      <c r="L65" s="67"/>
      <c r="M65" s="41"/>
      <c r="N65" s="39">
        <f t="shared" si="0"/>
        <v>0</v>
      </c>
      <c r="O65" s="41"/>
      <c r="P65" s="41"/>
      <c r="Q65" s="70"/>
      <c r="R65" s="38"/>
      <c r="S65" s="54" t="e">
        <f t="shared" si="1"/>
        <v>#DIV/0!</v>
      </c>
      <c r="T65" s="54" t="e">
        <f t="shared" si="2"/>
        <v>#DIV/0!</v>
      </c>
      <c r="U65" s="45" t="str">
        <f>IF(AND(ISERROR(MATCH(B65,Lists!$F$2:$F$102,0))=TRUE,ISBLANK(B65)=FALSE),"Bank name error.","")</f>
        <v/>
      </c>
      <c r="V65" s="113"/>
    </row>
    <row r="66" spans="1:22" ht="17.25" hidden="1" thickBot="1">
      <c r="A66" s="46">
        <v>40</v>
      </c>
      <c r="B66" s="208"/>
      <c r="C66" s="34" t="str">
        <f>IF(B66="","",VLOOKUP(B66,Lists!$F:$H,2,FALSE))</f>
        <v/>
      </c>
      <c r="D66" s="35"/>
      <c r="E66" s="64"/>
      <c r="F66" s="206"/>
      <c r="G66" s="207"/>
      <c r="H66" s="207"/>
      <c r="I66" s="64"/>
      <c r="J66" s="42"/>
      <c r="K66" s="35"/>
      <c r="L66" s="72"/>
      <c r="M66" s="44"/>
      <c r="N66" s="39">
        <f t="shared" si="0"/>
        <v>0</v>
      </c>
      <c r="O66" s="44"/>
      <c r="P66" s="44"/>
      <c r="Q66" s="73"/>
      <c r="R66" s="38"/>
      <c r="S66" s="54" t="e">
        <f t="shared" si="1"/>
        <v>#DIV/0!</v>
      </c>
      <c r="T66" s="54" t="e">
        <f t="shared" si="2"/>
        <v>#DIV/0!</v>
      </c>
      <c r="U66" s="45" t="str">
        <f>IF(AND(ISERROR(MATCH(B66,Lists!$F$2:$F$102,0))=TRUE,ISBLANK(B66)=FALSE),"Bank name error.","")</f>
        <v/>
      </c>
      <c r="V66" s="113"/>
    </row>
    <row r="67" spans="1:22" ht="16.5" hidden="1">
      <c r="A67" s="46">
        <v>41</v>
      </c>
      <c r="B67" s="209"/>
      <c r="C67" s="49" t="str">
        <f>IF(B67="","",VLOOKUP(B67,Lists!$F:$H,2,FALSE))</f>
        <v/>
      </c>
      <c r="D67" s="50"/>
      <c r="E67" s="51"/>
      <c r="F67" s="210"/>
      <c r="G67" s="211"/>
      <c r="H67" s="211"/>
      <c r="I67" s="51"/>
      <c r="J67" s="52"/>
      <c r="K67" s="50"/>
      <c r="L67" s="74"/>
      <c r="M67" s="75"/>
      <c r="N67" s="56">
        <f t="shared" si="0"/>
        <v>0</v>
      </c>
      <c r="O67" s="75"/>
      <c r="P67" s="75"/>
      <c r="Q67" s="76"/>
      <c r="R67" s="53"/>
      <c r="S67" s="54" t="e">
        <f t="shared" si="1"/>
        <v>#DIV/0!</v>
      </c>
      <c r="T67" s="54" t="e">
        <f t="shared" si="2"/>
        <v>#DIV/0!</v>
      </c>
      <c r="U67" s="45" t="str">
        <f>IF(AND(ISERROR(MATCH(B67,Lists!$F$2:$F$102,0))=TRUE,ISBLANK(B67)=FALSE),"Bank name error.","")</f>
        <v/>
      </c>
      <c r="V67" s="113"/>
    </row>
    <row r="68" spans="1:22" ht="16.5" hidden="1">
      <c r="A68" s="46">
        <v>42</v>
      </c>
      <c r="B68" s="209"/>
      <c r="C68" s="49" t="str">
        <f>IF(B68="","",VLOOKUP(B68,Lists!$F:$H,2,FALSE))</f>
        <v/>
      </c>
      <c r="D68" s="50"/>
      <c r="E68" s="51"/>
      <c r="F68" s="210"/>
      <c r="G68" s="211"/>
      <c r="H68" s="211"/>
      <c r="I68" s="51"/>
      <c r="J68" s="52"/>
      <c r="K68" s="50"/>
      <c r="L68" s="57"/>
      <c r="M68" s="58"/>
      <c r="N68" s="56">
        <f t="shared" si="0"/>
        <v>0</v>
      </c>
      <c r="O68" s="58"/>
      <c r="P68" s="58"/>
      <c r="Q68" s="59"/>
      <c r="R68" s="53"/>
      <c r="S68" s="54" t="e">
        <f t="shared" si="1"/>
        <v>#DIV/0!</v>
      </c>
      <c r="T68" s="54" t="e">
        <f t="shared" si="2"/>
        <v>#DIV/0!</v>
      </c>
      <c r="U68" s="45" t="str">
        <f>IF(AND(ISERROR(MATCH(B68,Lists!$F$2:$F$102,0))=TRUE,ISBLANK(B68)=FALSE),"Bank name error.","")</f>
        <v/>
      </c>
      <c r="V68" s="113"/>
    </row>
    <row r="69" spans="1:22" ht="16.5" hidden="1">
      <c r="A69" s="46">
        <v>43</v>
      </c>
      <c r="B69" s="209"/>
      <c r="C69" s="49" t="str">
        <f>IF(B69="","",VLOOKUP(B69,Lists!$F:$H,2,FALSE))</f>
        <v/>
      </c>
      <c r="D69" s="50"/>
      <c r="E69" s="51"/>
      <c r="F69" s="210"/>
      <c r="G69" s="211"/>
      <c r="H69" s="211"/>
      <c r="I69" s="51"/>
      <c r="J69" s="52"/>
      <c r="K69" s="50"/>
      <c r="L69" s="57"/>
      <c r="M69" s="58"/>
      <c r="N69" s="56">
        <f t="shared" si="0"/>
        <v>0</v>
      </c>
      <c r="O69" s="58"/>
      <c r="P69" s="58"/>
      <c r="Q69" s="59"/>
      <c r="R69" s="53"/>
      <c r="S69" s="54" t="e">
        <f t="shared" si="1"/>
        <v>#DIV/0!</v>
      </c>
      <c r="T69" s="54" t="e">
        <f t="shared" si="2"/>
        <v>#DIV/0!</v>
      </c>
      <c r="U69" s="45" t="str">
        <f>IF(AND(ISERROR(MATCH(B69,Lists!$F$2:$F$102,0))=TRUE,ISBLANK(B69)=FALSE),"Bank name error.","")</f>
        <v/>
      </c>
      <c r="V69" s="113"/>
    </row>
    <row r="70" spans="1:22" ht="16.5" hidden="1">
      <c r="A70" s="46">
        <v>44</v>
      </c>
      <c r="B70" s="209"/>
      <c r="C70" s="49" t="str">
        <f>IF(B70="","",VLOOKUP(B70,Lists!$F:$H,2,FALSE))</f>
        <v/>
      </c>
      <c r="D70" s="50"/>
      <c r="E70" s="51"/>
      <c r="F70" s="210"/>
      <c r="G70" s="211"/>
      <c r="H70" s="211"/>
      <c r="I70" s="51"/>
      <c r="J70" s="52"/>
      <c r="K70" s="50"/>
      <c r="L70" s="57"/>
      <c r="M70" s="58"/>
      <c r="N70" s="56">
        <f t="shared" si="0"/>
        <v>0</v>
      </c>
      <c r="O70" s="58"/>
      <c r="P70" s="58"/>
      <c r="Q70" s="59"/>
      <c r="R70" s="53"/>
      <c r="S70" s="54" t="e">
        <f t="shared" si="1"/>
        <v>#DIV/0!</v>
      </c>
      <c r="T70" s="54" t="e">
        <f t="shared" si="2"/>
        <v>#DIV/0!</v>
      </c>
      <c r="U70" s="45" t="str">
        <f>IF(AND(ISERROR(MATCH(B70,Lists!$F$2:$F$102,0))=TRUE,ISBLANK(B70)=FALSE),"Bank name error.","")</f>
        <v/>
      </c>
      <c r="V70" s="113"/>
    </row>
    <row r="71" spans="1:22" ht="16.5" hidden="1">
      <c r="A71" s="46">
        <v>45</v>
      </c>
      <c r="B71" s="209"/>
      <c r="C71" s="49" t="str">
        <f>IF(B71="","",VLOOKUP(B71,Lists!$F:$H,2,FALSE))</f>
        <v/>
      </c>
      <c r="D71" s="50"/>
      <c r="E71" s="51"/>
      <c r="F71" s="210"/>
      <c r="G71" s="211"/>
      <c r="H71" s="211"/>
      <c r="I71" s="51"/>
      <c r="J71" s="52"/>
      <c r="K71" s="50"/>
      <c r="L71" s="57"/>
      <c r="M71" s="58"/>
      <c r="N71" s="56">
        <f t="shared" si="0"/>
        <v>0</v>
      </c>
      <c r="O71" s="58"/>
      <c r="P71" s="58"/>
      <c r="Q71" s="59"/>
      <c r="R71" s="53"/>
      <c r="S71" s="54" t="e">
        <f t="shared" si="1"/>
        <v>#DIV/0!</v>
      </c>
      <c r="T71" s="54" t="e">
        <f t="shared" si="2"/>
        <v>#DIV/0!</v>
      </c>
      <c r="U71" s="45" t="str">
        <f>IF(AND(ISERROR(MATCH(B71,Lists!$F$2:$F$102,0))=TRUE,ISBLANK(B71)=FALSE),"Bank name error.","")</f>
        <v/>
      </c>
      <c r="V71" s="113"/>
    </row>
    <row r="72" spans="1:22" ht="16.5" hidden="1">
      <c r="A72" s="46">
        <v>46</v>
      </c>
      <c r="B72" s="52"/>
      <c r="C72" s="49" t="str">
        <f>IF(B72="","",VLOOKUP(B72,Lists!$F:$H,2,FALSE))</f>
        <v/>
      </c>
      <c r="D72" s="55"/>
      <c r="E72" s="60"/>
      <c r="F72" s="212"/>
      <c r="G72" s="213"/>
      <c r="H72" s="213"/>
      <c r="I72" s="52"/>
      <c r="J72" s="52"/>
      <c r="K72" s="55"/>
      <c r="L72" s="57"/>
      <c r="M72" s="58"/>
      <c r="N72" s="56">
        <f t="shared" ref="N72:N76" si="3">IF((AND(L72&gt;0,M72&gt;0)),L72+M72,0)</f>
        <v>0</v>
      </c>
      <c r="O72" s="58"/>
      <c r="P72" s="58"/>
      <c r="Q72" s="59"/>
      <c r="R72" s="55"/>
      <c r="S72" s="54" t="e">
        <f>R72/$D$17</f>
        <v>#DIV/0!</v>
      </c>
      <c r="T72" s="54" t="e">
        <f>R72/$D$19</f>
        <v>#DIV/0!</v>
      </c>
      <c r="U72" s="45" t="str">
        <f>IF(AND(ISERROR(MATCH(B72,Lists!$F$2:$F$102,0))=TRUE,ISBLANK(B72)=FALSE),"Bank name error.","")</f>
        <v/>
      </c>
      <c r="V72" s="113"/>
    </row>
    <row r="73" spans="1:22" ht="16.5" hidden="1">
      <c r="A73" s="46">
        <v>47</v>
      </c>
      <c r="B73" s="52"/>
      <c r="C73" s="49" t="str">
        <f>IF(B73="","",VLOOKUP(B73,Lists!$F:$H,2,FALSE))</f>
        <v/>
      </c>
      <c r="D73" s="55"/>
      <c r="E73" s="60"/>
      <c r="F73" s="212"/>
      <c r="G73" s="213"/>
      <c r="H73" s="213"/>
      <c r="I73" s="52"/>
      <c r="J73" s="52"/>
      <c r="K73" s="55"/>
      <c r="L73" s="57"/>
      <c r="M73" s="58"/>
      <c r="N73" s="56">
        <f t="shared" si="3"/>
        <v>0</v>
      </c>
      <c r="O73" s="58"/>
      <c r="P73" s="58"/>
      <c r="Q73" s="59"/>
      <c r="R73" s="55"/>
      <c r="S73" s="54" t="e">
        <f>R73/$D$17</f>
        <v>#DIV/0!</v>
      </c>
      <c r="T73" s="54" t="e">
        <f>R73/$D$19</f>
        <v>#DIV/0!</v>
      </c>
      <c r="U73" s="45" t="str">
        <f>IF(AND(ISERROR(MATCH(B73,Lists!$F$2:$F$102,0))=TRUE,ISBLANK(B73)=FALSE),"Bank name error.","")</f>
        <v/>
      </c>
      <c r="V73" s="113"/>
    </row>
    <row r="74" spans="1:22" ht="16.5" hidden="1">
      <c r="A74" s="46">
        <v>48</v>
      </c>
      <c r="B74" s="52"/>
      <c r="C74" s="49" t="str">
        <f>IF(B74="","",VLOOKUP(B74,Lists!$F:$H,2,FALSE))</f>
        <v/>
      </c>
      <c r="D74" s="55"/>
      <c r="E74" s="60"/>
      <c r="F74" s="212"/>
      <c r="G74" s="213"/>
      <c r="H74" s="213"/>
      <c r="I74" s="52"/>
      <c r="J74" s="52"/>
      <c r="K74" s="55"/>
      <c r="L74" s="57"/>
      <c r="M74" s="58"/>
      <c r="N74" s="56">
        <f t="shared" si="3"/>
        <v>0</v>
      </c>
      <c r="O74" s="58"/>
      <c r="P74" s="58"/>
      <c r="Q74" s="59"/>
      <c r="R74" s="55"/>
      <c r="S74" s="54" t="e">
        <f>R74/$D$17</f>
        <v>#DIV/0!</v>
      </c>
      <c r="T74" s="54" t="e">
        <f>R74/$D$19</f>
        <v>#DIV/0!</v>
      </c>
      <c r="U74" s="45" t="str">
        <f>IF(AND(ISERROR(MATCH(B74,Lists!$F$2:$F$102,0))=TRUE,ISBLANK(B74)=FALSE),"Bank name error.","")</f>
        <v/>
      </c>
      <c r="V74" s="113"/>
    </row>
    <row r="75" spans="1:22" ht="16.5" hidden="1">
      <c r="A75" s="46">
        <v>49</v>
      </c>
      <c r="B75" s="52"/>
      <c r="C75" s="49" t="str">
        <f>IF(B75="","",VLOOKUP(B75,Lists!$F:$H,2,FALSE))</f>
        <v/>
      </c>
      <c r="D75" s="55"/>
      <c r="E75" s="60"/>
      <c r="F75" s="212"/>
      <c r="G75" s="213"/>
      <c r="H75" s="213"/>
      <c r="I75" s="52"/>
      <c r="J75" s="52"/>
      <c r="K75" s="55"/>
      <c r="L75" s="57"/>
      <c r="M75" s="58"/>
      <c r="N75" s="56">
        <f t="shared" si="3"/>
        <v>0</v>
      </c>
      <c r="O75" s="58"/>
      <c r="P75" s="58"/>
      <c r="Q75" s="59"/>
      <c r="R75" s="55"/>
      <c r="S75" s="54" t="e">
        <f>R75/$D$17</f>
        <v>#DIV/0!</v>
      </c>
      <c r="T75" s="54" t="e">
        <f>R75/$D$19</f>
        <v>#DIV/0!</v>
      </c>
      <c r="U75" s="45" t="str">
        <f>IF(AND(ISERROR(MATCH(B75,Lists!$F$2:$F$102,0))=TRUE,ISBLANK(B75)=FALSE),"Bank name error.","")</f>
        <v/>
      </c>
      <c r="V75" s="113"/>
    </row>
    <row r="76" spans="1:22" ht="16.5" hidden="1">
      <c r="A76" s="46">
        <v>50</v>
      </c>
      <c r="B76" s="52"/>
      <c r="C76" s="49" t="str">
        <f>IF(B76="","",VLOOKUP(B76,Lists!$F:$H,2,FALSE))</f>
        <v/>
      </c>
      <c r="D76" s="55"/>
      <c r="E76" s="60"/>
      <c r="F76" s="212"/>
      <c r="G76" s="213"/>
      <c r="H76" s="213"/>
      <c r="I76" s="52"/>
      <c r="J76" s="52"/>
      <c r="K76" s="55"/>
      <c r="L76" s="57"/>
      <c r="M76" s="58"/>
      <c r="N76" s="56">
        <f t="shared" si="3"/>
        <v>0</v>
      </c>
      <c r="O76" s="58"/>
      <c r="P76" s="58"/>
      <c r="Q76" s="59"/>
      <c r="R76" s="55"/>
      <c r="S76" s="54" t="e">
        <f>R76/$D$17</f>
        <v>#DIV/0!</v>
      </c>
      <c r="T76" s="54" t="e">
        <f>R76/$D$19</f>
        <v>#DIV/0!</v>
      </c>
      <c r="U76" s="45" t="str">
        <f>IF(AND(ISERROR(MATCH(B76,Lists!$F$2:$F$102,0))=TRUE,ISBLANK(B76)=FALSE),"Bank name error.","")</f>
        <v/>
      </c>
      <c r="V76" s="113"/>
    </row>
    <row r="77" spans="1:22" ht="16.5" hidden="1">
      <c r="A77" s="46"/>
      <c r="B77" s="45"/>
      <c r="C77" s="45"/>
      <c r="D77" s="45"/>
      <c r="E77" s="45"/>
      <c r="F77" s="45"/>
      <c r="G77" s="45"/>
      <c r="H77" s="45"/>
      <c r="I77" s="45"/>
      <c r="J77" s="45"/>
      <c r="K77" s="45"/>
      <c r="L77" s="45"/>
      <c r="M77" s="45"/>
      <c r="N77" s="45"/>
      <c r="O77" s="45"/>
      <c r="P77" s="45"/>
      <c r="Q77" s="45"/>
      <c r="R77" s="45"/>
      <c r="S77" s="45"/>
      <c r="T77" s="45"/>
      <c r="U77" s="45"/>
      <c r="V77" s="113"/>
    </row>
    <row r="78" spans="1:22" ht="26.25">
      <c r="A78" s="46"/>
      <c r="B78" s="266" t="s">
        <v>71</v>
      </c>
      <c r="C78" s="266"/>
      <c r="D78" s="266"/>
      <c r="E78" s="266"/>
      <c r="F78" s="266"/>
      <c r="G78" s="266"/>
      <c r="H78" s="266"/>
      <c r="I78" s="266"/>
      <c r="J78" s="266"/>
      <c r="K78" s="266"/>
      <c r="L78" s="266"/>
      <c r="M78" s="266"/>
      <c r="N78" s="266"/>
      <c r="O78" s="266"/>
      <c r="P78" s="266"/>
      <c r="Q78" s="266"/>
      <c r="R78" s="266"/>
      <c r="S78" s="266"/>
      <c r="T78" s="266"/>
      <c r="U78" s="266"/>
      <c r="V78" s="113"/>
    </row>
    <row r="79" spans="1:22" ht="38.25" thickBot="1">
      <c r="A79" s="46"/>
      <c r="B79" s="45"/>
      <c r="C79" s="45"/>
      <c r="D79" s="128" t="s">
        <v>68</v>
      </c>
      <c r="E79" s="128" t="s">
        <v>42</v>
      </c>
      <c r="F79" s="128" t="s">
        <v>44</v>
      </c>
      <c r="G79" s="128" t="s">
        <v>45</v>
      </c>
      <c r="H79" s="128" t="s">
        <v>69</v>
      </c>
      <c r="I79" s="129"/>
      <c r="J79" s="129"/>
      <c r="K79" s="128" t="s">
        <v>68</v>
      </c>
      <c r="L79" s="128" t="s">
        <v>68</v>
      </c>
      <c r="M79" s="128" t="s">
        <v>68</v>
      </c>
      <c r="N79" s="128" t="s">
        <v>68</v>
      </c>
      <c r="O79" s="128" t="s">
        <v>68</v>
      </c>
      <c r="P79" s="128" t="s">
        <v>68</v>
      </c>
      <c r="Q79" s="128" t="s">
        <v>68</v>
      </c>
      <c r="R79" s="128" t="s">
        <v>68</v>
      </c>
      <c r="S79" s="128" t="s">
        <v>70</v>
      </c>
      <c r="T79" s="128" t="s">
        <v>70</v>
      </c>
      <c r="U79" s="45"/>
      <c r="V79" s="113"/>
    </row>
    <row r="80" spans="1:22" ht="16.5">
      <c r="A80" s="46">
        <v>1</v>
      </c>
      <c r="B80" s="135"/>
      <c r="C80" s="42"/>
      <c r="D80" s="35"/>
      <c r="E80" s="71"/>
      <c r="F80" s="214"/>
      <c r="G80" s="215"/>
      <c r="H80" s="205"/>
      <c r="I80" s="42"/>
      <c r="J80" s="42"/>
      <c r="K80" s="35"/>
      <c r="L80" s="65"/>
      <c r="M80" s="37"/>
      <c r="N80" s="36">
        <f t="shared" ref="N80:N99" si="4">IF(O80&lt;=0,L80+M80,0)</f>
        <v>0</v>
      </c>
      <c r="O80" s="37"/>
      <c r="P80" s="37"/>
      <c r="Q80" s="68"/>
      <c r="R80" s="134"/>
      <c r="S80" s="131" t="e">
        <f t="shared" ref="S80:S99" si="5">$R80/$D$17</f>
        <v>#DIV/0!</v>
      </c>
      <c r="T80" s="54" t="e">
        <f t="shared" ref="T80:T99" si="6">$R80/$D$19</f>
        <v>#DIV/0!</v>
      </c>
      <c r="U80" s="45" t="str">
        <f>IF(AND(ISERROR(MATCH(C80,Lists!$D$2:$D$42,0))=TRUE,ISBLANK(C80)=FALSE),"Industry name error.","")</f>
        <v/>
      </c>
      <c r="V80" s="113"/>
    </row>
    <row r="81" spans="1:22" ht="16.5">
      <c r="A81" s="46">
        <v>2</v>
      </c>
      <c r="B81" s="135"/>
      <c r="C81" s="42"/>
      <c r="D81" s="35"/>
      <c r="E81" s="71"/>
      <c r="F81" s="214"/>
      <c r="G81" s="215"/>
      <c r="H81" s="205"/>
      <c r="I81" s="42"/>
      <c r="J81" s="42"/>
      <c r="K81" s="35"/>
      <c r="L81" s="66"/>
      <c r="M81" s="40"/>
      <c r="N81" s="39">
        <f t="shared" si="4"/>
        <v>0</v>
      </c>
      <c r="O81" s="40"/>
      <c r="P81" s="40"/>
      <c r="Q81" s="69"/>
      <c r="R81" s="134"/>
      <c r="S81" s="131" t="e">
        <f t="shared" si="5"/>
        <v>#DIV/0!</v>
      </c>
      <c r="T81" s="54" t="e">
        <f t="shared" si="6"/>
        <v>#DIV/0!</v>
      </c>
      <c r="U81" s="45" t="str">
        <f>IF(AND(ISERROR(MATCH(C81,Lists!$D$2:$D$42,0))=TRUE,ISBLANK(C81)=FALSE),"Industry name error.","")</f>
        <v/>
      </c>
      <c r="V81" s="113"/>
    </row>
    <row r="82" spans="1:22" ht="16.5">
      <c r="A82" s="46">
        <v>3</v>
      </c>
      <c r="B82" s="135"/>
      <c r="C82" s="42"/>
      <c r="D82" s="35"/>
      <c r="E82" s="71"/>
      <c r="F82" s="214"/>
      <c r="G82" s="215"/>
      <c r="H82" s="205"/>
      <c r="I82" s="42"/>
      <c r="J82" s="42"/>
      <c r="K82" s="35"/>
      <c r="L82" s="66"/>
      <c r="M82" s="40"/>
      <c r="N82" s="39">
        <f t="shared" si="4"/>
        <v>0</v>
      </c>
      <c r="O82" s="40"/>
      <c r="P82" s="40"/>
      <c r="Q82" s="69"/>
      <c r="R82" s="134"/>
      <c r="S82" s="131" t="e">
        <f t="shared" si="5"/>
        <v>#DIV/0!</v>
      </c>
      <c r="T82" s="54" t="e">
        <f t="shared" si="6"/>
        <v>#DIV/0!</v>
      </c>
      <c r="U82" s="45" t="str">
        <f>IF(AND(ISERROR(MATCH(C82,Lists!$D$2:$D$42,0))=TRUE,ISBLANK(C82)=FALSE),"Industry name error.","")</f>
        <v/>
      </c>
      <c r="V82" s="113"/>
    </row>
    <row r="83" spans="1:22" ht="16.5">
      <c r="A83" s="46">
        <v>4</v>
      </c>
      <c r="B83" s="135"/>
      <c r="C83" s="42"/>
      <c r="D83" s="35"/>
      <c r="E83" s="71"/>
      <c r="F83" s="214"/>
      <c r="G83" s="215"/>
      <c r="H83" s="205"/>
      <c r="I83" s="42"/>
      <c r="J83" s="42"/>
      <c r="K83" s="35"/>
      <c r="L83" s="66"/>
      <c r="M83" s="40"/>
      <c r="N83" s="39">
        <f t="shared" si="4"/>
        <v>0</v>
      </c>
      <c r="O83" s="40"/>
      <c r="P83" s="40"/>
      <c r="Q83" s="69"/>
      <c r="R83" s="134"/>
      <c r="S83" s="131" t="e">
        <f t="shared" si="5"/>
        <v>#DIV/0!</v>
      </c>
      <c r="T83" s="54" t="e">
        <f t="shared" si="6"/>
        <v>#DIV/0!</v>
      </c>
      <c r="U83" s="45" t="str">
        <f>IF(AND(ISERROR(MATCH(C83,Lists!$D$2:$D$42,0))=TRUE,ISBLANK(C83)=FALSE),"Industry name error.","")</f>
        <v/>
      </c>
      <c r="V83" s="113"/>
    </row>
    <row r="84" spans="1:22" ht="16.5">
      <c r="A84" s="46">
        <v>5</v>
      </c>
      <c r="B84" s="135"/>
      <c r="C84" s="42"/>
      <c r="D84" s="35"/>
      <c r="E84" s="71"/>
      <c r="F84" s="214"/>
      <c r="G84" s="215"/>
      <c r="H84" s="205"/>
      <c r="I84" s="42"/>
      <c r="J84" s="42"/>
      <c r="K84" s="35"/>
      <c r="L84" s="66"/>
      <c r="M84" s="40"/>
      <c r="N84" s="39">
        <f t="shared" si="4"/>
        <v>0</v>
      </c>
      <c r="O84" s="40"/>
      <c r="P84" s="40"/>
      <c r="Q84" s="69"/>
      <c r="R84" s="134"/>
      <c r="S84" s="131" t="e">
        <f t="shared" si="5"/>
        <v>#DIV/0!</v>
      </c>
      <c r="T84" s="54" t="e">
        <f t="shared" si="6"/>
        <v>#DIV/0!</v>
      </c>
      <c r="U84" s="45" t="str">
        <f>IF(AND(ISERROR(MATCH(C84,Lists!$D$2:$D$42,0))=TRUE,ISBLANK(C84)=FALSE),"Industry name error.","")</f>
        <v/>
      </c>
      <c r="V84" s="113"/>
    </row>
    <row r="85" spans="1:22" ht="16.5">
      <c r="A85" s="46">
        <v>6</v>
      </c>
      <c r="B85" s="42"/>
      <c r="C85" s="42"/>
      <c r="D85" s="35"/>
      <c r="E85" s="71"/>
      <c r="F85" s="214"/>
      <c r="G85" s="215"/>
      <c r="H85" s="205"/>
      <c r="I85" s="42"/>
      <c r="J85" s="42"/>
      <c r="K85" s="35"/>
      <c r="L85" s="66"/>
      <c r="M85" s="40"/>
      <c r="N85" s="39">
        <f t="shared" si="4"/>
        <v>0</v>
      </c>
      <c r="O85" s="40"/>
      <c r="P85" s="40"/>
      <c r="Q85" s="69"/>
      <c r="R85" s="38"/>
      <c r="S85" s="54" t="e">
        <f t="shared" si="5"/>
        <v>#DIV/0!</v>
      </c>
      <c r="T85" s="54" t="e">
        <f t="shared" si="6"/>
        <v>#DIV/0!</v>
      </c>
      <c r="U85" s="45" t="str">
        <f>IF(AND(ISERROR(MATCH(C85,Lists!$D$2:$D$42,0))=TRUE,ISBLANK(C85)=FALSE),"Industry name error.","")</f>
        <v/>
      </c>
      <c r="V85" s="113"/>
    </row>
    <row r="86" spans="1:22" ht="16.5">
      <c r="A86" s="46">
        <v>7</v>
      </c>
      <c r="B86" s="42"/>
      <c r="C86" s="42"/>
      <c r="D86" s="35"/>
      <c r="E86" s="71"/>
      <c r="F86" s="214"/>
      <c r="G86" s="215"/>
      <c r="H86" s="205"/>
      <c r="I86" s="42"/>
      <c r="J86" s="42"/>
      <c r="K86" s="35"/>
      <c r="L86" s="66"/>
      <c r="M86" s="40"/>
      <c r="N86" s="39">
        <f t="shared" si="4"/>
        <v>0</v>
      </c>
      <c r="O86" s="40"/>
      <c r="P86" s="40"/>
      <c r="Q86" s="69"/>
      <c r="R86" s="38"/>
      <c r="S86" s="54" t="e">
        <f t="shared" si="5"/>
        <v>#DIV/0!</v>
      </c>
      <c r="T86" s="54" t="e">
        <f t="shared" si="6"/>
        <v>#DIV/0!</v>
      </c>
      <c r="U86" s="45" t="str">
        <f>IF(AND(ISERROR(MATCH(C86,Lists!$D$2:$D$42,0))=TRUE,ISBLANK(C86)=FALSE),"Industry name error.","")</f>
        <v/>
      </c>
      <c r="V86" s="113"/>
    </row>
    <row r="87" spans="1:22" ht="16.5">
      <c r="A87" s="46">
        <v>8</v>
      </c>
      <c r="B87" s="42"/>
      <c r="C87" s="42"/>
      <c r="D87" s="35"/>
      <c r="E87" s="71"/>
      <c r="F87" s="214"/>
      <c r="G87" s="215"/>
      <c r="H87" s="205"/>
      <c r="I87" s="42"/>
      <c r="J87" s="42"/>
      <c r="K87" s="35"/>
      <c r="L87" s="66"/>
      <c r="M87" s="40"/>
      <c r="N87" s="39">
        <f t="shared" si="4"/>
        <v>0</v>
      </c>
      <c r="O87" s="40"/>
      <c r="P87" s="40"/>
      <c r="Q87" s="69"/>
      <c r="R87" s="38"/>
      <c r="S87" s="54" t="e">
        <f t="shared" si="5"/>
        <v>#DIV/0!</v>
      </c>
      <c r="T87" s="54" t="e">
        <f t="shared" si="6"/>
        <v>#DIV/0!</v>
      </c>
      <c r="U87" s="45" t="str">
        <f>IF(AND(ISERROR(MATCH(C87,Lists!$D$2:$D$42,0))=TRUE,ISBLANK(C87)=FALSE),"Industry name error.","")</f>
        <v/>
      </c>
      <c r="V87" s="113"/>
    </row>
    <row r="88" spans="1:22" ht="16.5">
      <c r="A88" s="46">
        <v>9</v>
      </c>
      <c r="B88" s="42"/>
      <c r="C88" s="42"/>
      <c r="D88" s="35"/>
      <c r="E88" s="71"/>
      <c r="F88" s="214"/>
      <c r="G88" s="215"/>
      <c r="H88" s="205"/>
      <c r="I88" s="42"/>
      <c r="J88" s="42"/>
      <c r="K88" s="35"/>
      <c r="L88" s="66"/>
      <c r="M88" s="40"/>
      <c r="N88" s="39">
        <f t="shared" si="4"/>
        <v>0</v>
      </c>
      <c r="O88" s="40"/>
      <c r="P88" s="40"/>
      <c r="Q88" s="69"/>
      <c r="R88" s="38"/>
      <c r="S88" s="54" t="e">
        <f t="shared" si="5"/>
        <v>#DIV/0!</v>
      </c>
      <c r="T88" s="54" t="e">
        <f t="shared" si="6"/>
        <v>#DIV/0!</v>
      </c>
      <c r="U88" s="45" t="str">
        <f>IF(AND(ISERROR(MATCH(C88,Lists!$D$2:$D$42,0))=TRUE,ISBLANK(C88)=FALSE),"Industry name error.","")</f>
        <v/>
      </c>
      <c r="V88" s="113"/>
    </row>
    <row r="89" spans="1:22" ht="16.5">
      <c r="A89" s="46">
        <v>10</v>
      </c>
      <c r="B89" s="42"/>
      <c r="C89" s="42"/>
      <c r="D89" s="35"/>
      <c r="E89" s="71"/>
      <c r="F89" s="214"/>
      <c r="G89" s="215"/>
      <c r="H89" s="205"/>
      <c r="I89" s="42"/>
      <c r="J89" s="42"/>
      <c r="K89" s="35"/>
      <c r="L89" s="66"/>
      <c r="M89" s="40"/>
      <c r="N89" s="39">
        <f t="shared" si="4"/>
        <v>0</v>
      </c>
      <c r="O89" s="40"/>
      <c r="P89" s="40"/>
      <c r="Q89" s="69"/>
      <c r="R89" s="38"/>
      <c r="S89" s="54" t="e">
        <f t="shared" si="5"/>
        <v>#DIV/0!</v>
      </c>
      <c r="T89" s="54" t="e">
        <f t="shared" si="6"/>
        <v>#DIV/0!</v>
      </c>
      <c r="U89" s="45" t="str">
        <f>IF(AND(ISERROR(MATCH(C89,Lists!$D$2:$D$42,0))=TRUE,ISBLANK(C89)=FALSE),"Industry name error.","")</f>
        <v/>
      </c>
      <c r="V89" s="113"/>
    </row>
    <row r="90" spans="1:22" ht="16.5">
      <c r="A90" s="46">
        <v>11</v>
      </c>
      <c r="B90" s="42"/>
      <c r="C90" s="42"/>
      <c r="D90" s="35"/>
      <c r="E90" s="71"/>
      <c r="F90" s="214"/>
      <c r="G90" s="215"/>
      <c r="H90" s="215"/>
      <c r="I90" s="42"/>
      <c r="J90" s="42"/>
      <c r="K90" s="35"/>
      <c r="L90" s="66"/>
      <c r="M90" s="40"/>
      <c r="N90" s="39">
        <f t="shared" si="4"/>
        <v>0</v>
      </c>
      <c r="O90" s="40"/>
      <c r="P90" s="40"/>
      <c r="Q90" s="69"/>
      <c r="R90" s="38"/>
      <c r="S90" s="54" t="e">
        <f t="shared" si="5"/>
        <v>#DIV/0!</v>
      </c>
      <c r="T90" s="54" t="e">
        <f t="shared" si="6"/>
        <v>#DIV/0!</v>
      </c>
      <c r="U90" s="45" t="str">
        <f>IF(AND(ISERROR(MATCH(C90,Lists!$D$2:$D$42,0))=TRUE,ISBLANK(C90)=FALSE),"Industry name error.","")</f>
        <v/>
      </c>
      <c r="V90" s="113"/>
    </row>
    <row r="91" spans="1:22" ht="16.5">
      <c r="A91" s="46">
        <v>12</v>
      </c>
      <c r="B91" s="42"/>
      <c r="C91" s="42"/>
      <c r="D91" s="35"/>
      <c r="E91" s="71"/>
      <c r="F91" s="214"/>
      <c r="G91" s="215"/>
      <c r="H91" s="215"/>
      <c r="I91" s="42"/>
      <c r="J91" s="42"/>
      <c r="K91" s="35"/>
      <c r="L91" s="66"/>
      <c r="M91" s="40"/>
      <c r="N91" s="39">
        <f t="shared" si="4"/>
        <v>0</v>
      </c>
      <c r="O91" s="40"/>
      <c r="P91" s="40"/>
      <c r="Q91" s="69"/>
      <c r="R91" s="38"/>
      <c r="S91" s="54" t="e">
        <f t="shared" si="5"/>
        <v>#DIV/0!</v>
      </c>
      <c r="T91" s="54" t="e">
        <f t="shared" si="6"/>
        <v>#DIV/0!</v>
      </c>
      <c r="U91" s="45" t="str">
        <f>IF(AND(ISERROR(MATCH(C91,Lists!$D$2:$D$42,0))=TRUE,ISBLANK(C91)=FALSE),"Industry name error.","")</f>
        <v/>
      </c>
      <c r="V91" s="113"/>
    </row>
    <row r="92" spans="1:22" ht="16.5">
      <c r="A92" s="46">
        <v>13</v>
      </c>
      <c r="B92" s="42"/>
      <c r="C92" s="42"/>
      <c r="D92" s="35"/>
      <c r="E92" s="71"/>
      <c r="F92" s="214"/>
      <c r="G92" s="215"/>
      <c r="H92" s="215"/>
      <c r="I92" s="42"/>
      <c r="J92" s="42"/>
      <c r="K92" s="35"/>
      <c r="L92" s="66"/>
      <c r="M92" s="40"/>
      <c r="N92" s="39">
        <f t="shared" si="4"/>
        <v>0</v>
      </c>
      <c r="O92" s="40"/>
      <c r="P92" s="40"/>
      <c r="Q92" s="69"/>
      <c r="R92" s="38"/>
      <c r="S92" s="54" t="e">
        <f t="shared" si="5"/>
        <v>#DIV/0!</v>
      </c>
      <c r="T92" s="54" t="e">
        <f t="shared" si="6"/>
        <v>#DIV/0!</v>
      </c>
      <c r="U92" s="45" t="str">
        <f>IF(AND(ISERROR(MATCH(C92,Lists!$D$2:$D$42,0))=TRUE,ISBLANK(C92)=FALSE),"Industry name error.","")</f>
        <v/>
      </c>
      <c r="V92" s="113"/>
    </row>
    <row r="93" spans="1:22" ht="16.5">
      <c r="A93" s="46">
        <v>14</v>
      </c>
      <c r="B93" s="42"/>
      <c r="C93" s="42"/>
      <c r="D93" s="35"/>
      <c r="E93" s="71"/>
      <c r="F93" s="214"/>
      <c r="G93" s="215"/>
      <c r="H93" s="215"/>
      <c r="I93" s="42"/>
      <c r="J93" s="42"/>
      <c r="K93" s="35"/>
      <c r="L93" s="66"/>
      <c r="M93" s="40"/>
      <c r="N93" s="39">
        <f t="shared" si="4"/>
        <v>0</v>
      </c>
      <c r="O93" s="40"/>
      <c r="P93" s="40"/>
      <c r="Q93" s="69"/>
      <c r="R93" s="38"/>
      <c r="S93" s="54" t="e">
        <f t="shared" si="5"/>
        <v>#DIV/0!</v>
      </c>
      <c r="T93" s="54" t="e">
        <f t="shared" si="6"/>
        <v>#DIV/0!</v>
      </c>
      <c r="U93" s="45" t="str">
        <f>IF(AND(ISERROR(MATCH(C93,Lists!$D$2:$D$42,0))=TRUE,ISBLANK(C93)=FALSE),"Industry name error.","")</f>
        <v/>
      </c>
      <c r="V93" s="113"/>
    </row>
    <row r="94" spans="1:22" ht="16.5">
      <c r="A94" s="46">
        <v>15</v>
      </c>
      <c r="B94" s="42"/>
      <c r="C94" s="42"/>
      <c r="D94" s="35"/>
      <c r="E94" s="71"/>
      <c r="F94" s="214"/>
      <c r="G94" s="215"/>
      <c r="H94" s="215"/>
      <c r="I94" s="42"/>
      <c r="J94" s="42"/>
      <c r="K94" s="35"/>
      <c r="L94" s="66"/>
      <c r="M94" s="40"/>
      <c r="N94" s="39">
        <f t="shared" si="4"/>
        <v>0</v>
      </c>
      <c r="O94" s="40"/>
      <c r="P94" s="40"/>
      <c r="Q94" s="69"/>
      <c r="R94" s="38"/>
      <c r="S94" s="54" t="e">
        <f t="shared" si="5"/>
        <v>#DIV/0!</v>
      </c>
      <c r="T94" s="54" t="e">
        <f t="shared" si="6"/>
        <v>#DIV/0!</v>
      </c>
      <c r="U94" s="45" t="str">
        <f>IF(AND(ISERROR(MATCH(C94,Lists!$D$2:$D$42,0))=TRUE,ISBLANK(C94)=FALSE),"Industry name error.","")</f>
        <v/>
      </c>
      <c r="V94" s="113"/>
    </row>
    <row r="95" spans="1:22" ht="16.5">
      <c r="A95" s="46">
        <v>16</v>
      </c>
      <c r="B95" s="42"/>
      <c r="C95" s="42"/>
      <c r="D95" s="35"/>
      <c r="E95" s="71"/>
      <c r="F95" s="214"/>
      <c r="G95" s="215"/>
      <c r="H95" s="215"/>
      <c r="I95" s="42"/>
      <c r="J95" s="42"/>
      <c r="K95" s="35"/>
      <c r="L95" s="66"/>
      <c r="M95" s="40"/>
      <c r="N95" s="39">
        <f t="shared" si="4"/>
        <v>0</v>
      </c>
      <c r="O95" s="40"/>
      <c r="P95" s="40"/>
      <c r="Q95" s="69"/>
      <c r="R95" s="38"/>
      <c r="S95" s="54" t="e">
        <f t="shared" si="5"/>
        <v>#DIV/0!</v>
      </c>
      <c r="T95" s="54" t="e">
        <f t="shared" si="6"/>
        <v>#DIV/0!</v>
      </c>
      <c r="U95" s="45" t="str">
        <f>IF(AND(ISERROR(MATCH(C95,Lists!$D$2:$D$42,0))=TRUE,ISBLANK(C95)=FALSE),"Industry name error.","")</f>
        <v/>
      </c>
      <c r="V95" s="113"/>
    </row>
    <row r="96" spans="1:22" ht="16.5">
      <c r="A96" s="46">
        <v>17</v>
      </c>
      <c r="B96" s="42"/>
      <c r="C96" s="42"/>
      <c r="D96" s="35"/>
      <c r="E96" s="71"/>
      <c r="F96" s="214"/>
      <c r="G96" s="215"/>
      <c r="H96" s="215"/>
      <c r="I96" s="42"/>
      <c r="J96" s="42"/>
      <c r="K96" s="35"/>
      <c r="L96" s="66"/>
      <c r="M96" s="40"/>
      <c r="N96" s="39">
        <f t="shared" si="4"/>
        <v>0</v>
      </c>
      <c r="O96" s="40"/>
      <c r="P96" s="40"/>
      <c r="Q96" s="69"/>
      <c r="R96" s="38"/>
      <c r="S96" s="54" t="e">
        <f t="shared" si="5"/>
        <v>#DIV/0!</v>
      </c>
      <c r="T96" s="54" t="e">
        <f t="shared" si="6"/>
        <v>#DIV/0!</v>
      </c>
      <c r="U96" s="45" t="str">
        <f>IF(AND(ISERROR(MATCH(C96,Lists!$D$2:$D$42,0))=TRUE,ISBLANK(C96)=FALSE),"Industry name error.","")</f>
        <v/>
      </c>
      <c r="V96" s="113"/>
    </row>
    <row r="97" spans="1:22" ht="16.5">
      <c r="A97" s="46">
        <v>18</v>
      </c>
      <c r="B97" s="42"/>
      <c r="C97" s="42"/>
      <c r="D97" s="35"/>
      <c r="E97" s="71"/>
      <c r="F97" s="214"/>
      <c r="G97" s="215"/>
      <c r="H97" s="215"/>
      <c r="I97" s="42"/>
      <c r="J97" s="42"/>
      <c r="K97" s="35"/>
      <c r="L97" s="66"/>
      <c r="M97" s="40"/>
      <c r="N97" s="39">
        <f t="shared" si="4"/>
        <v>0</v>
      </c>
      <c r="O97" s="40"/>
      <c r="P97" s="40"/>
      <c r="Q97" s="69"/>
      <c r="R97" s="38"/>
      <c r="S97" s="54" t="e">
        <f t="shared" si="5"/>
        <v>#DIV/0!</v>
      </c>
      <c r="T97" s="54" t="e">
        <f t="shared" si="6"/>
        <v>#DIV/0!</v>
      </c>
      <c r="U97" s="45" t="str">
        <f>IF(AND(ISERROR(MATCH(C97,Lists!$D$2:$D$42,0))=TRUE,ISBLANK(C97)=FALSE),"Industry name error.","")</f>
        <v/>
      </c>
      <c r="V97" s="113"/>
    </row>
    <row r="98" spans="1:22" ht="16.5">
      <c r="A98" s="46">
        <v>19</v>
      </c>
      <c r="B98" s="42"/>
      <c r="C98" s="42"/>
      <c r="D98" s="35"/>
      <c r="E98" s="71"/>
      <c r="F98" s="214"/>
      <c r="G98" s="215"/>
      <c r="H98" s="215"/>
      <c r="I98" s="42"/>
      <c r="J98" s="42"/>
      <c r="K98" s="35"/>
      <c r="L98" s="66"/>
      <c r="M98" s="40"/>
      <c r="N98" s="39">
        <f t="shared" si="4"/>
        <v>0</v>
      </c>
      <c r="O98" s="40"/>
      <c r="P98" s="40"/>
      <c r="Q98" s="69"/>
      <c r="R98" s="38"/>
      <c r="S98" s="54" t="e">
        <f t="shared" si="5"/>
        <v>#DIV/0!</v>
      </c>
      <c r="T98" s="54" t="e">
        <f t="shared" si="6"/>
        <v>#DIV/0!</v>
      </c>
      <c r="U98" s="45" t="str">
        <f>IF(AND(ISERROR(MATCH(C98,Lists!$D$2:$D$42,0))=TRUE,ISBLANK(C98)=FALSE),"Industry name error.","")</f>
        <v/>
      </c>
      <c r="V98" s="113"/>
    </row>
    <row r="99" spans="1:22" ht="17.25" thickBot="1">
      <c r="A99" s="46">
        <v>20</v>
      </c>
      <c r="B99" s="42"/>
      <c r="C99" s="42"/>
      <c r="D99" s="35"/>
      <c r="E99" s="71"/>
      <c r="F99" s="214"/>
      <c r="G99" s="215"/>
      <c r="H99" s="215"/>
      <c r="I99" s="42"/>
      <c r="J99" s="42"/>
      <c r="K99" s="35"/>
      <c r="L99" s="72"/>
      <c r="M99" s="44"/>
      <c r="N99" s="43">
        <f t="shared" si="4"/>
        <v>0</v>
      </c>
      <c r="O99" s="44"/>
      <c r="P99" s="44"/>
      <c r="Q99" s="73"/>
      <c r="R99" s="38"/>
      <c r="S99" s="54" t="e">
        <f t="shared" si="5"/>
        <v>#DIV/0!</v>
      </c>
      <c r="T99" s="54" t="e">
        <f t="shared" si="6"/>
        <v>#DIV/0!</v>
      </c>
      <c r="U99" s="45" t="str">
        <f>IF(AND(ISERROR(MATCH(C99,Lists!$D$2:$D$42,0))=TRUE,ISBLANK(C99)=FALSE),"Industry name error.","")</f>
        <v/>
      </c>
      <c r="V99" s="113"/>
    </row>
    <row r="100" spans="1:22" ht="16.5">
      <c r="A100" s="46"/>
      <c r="B100" s="45"/>
      <c r="C100" s="45"/>
      <c r="D100" s="45"/>
      <c r="E100" s="45"/>
      <c r="F100" s="45"/>
      <c r="G100" s="45"/>
      <c r="H100" s="45"/>
      <c r="I100" s="45"/>
      <c r="J100" s="45"/>
      <c r="K100" s="45"/>
      <c r="L100" s="45"/>
      <c r="M100" s="45"/>
      <c r="N100" s="45"/>
      <c r="O100" s="45"/>
      <c r="P100" s="45"/>
      <c r="Q100" s="45"/>
      <c r="R100" s="45"/>
      <c r="S100" s="45"/>
      <c r="T100" s="45"/>
      <c r="U100" s="45"/>
      <c r="V100" s="113"/>
    </row>
    <row r="101" spans="1:22" ht="26.25" hidden="1">
      <c r="A101" s="46"/>
      <c r="B101" s="266" t="s">
        <v>72</v>
      </c>
      <c r="C101" s="266"/>
      <c r="D101" s="266"/>
      <c r="E101" s="266"/>
      <c r="F101" s="266"/>
      <c r="G101" s="266"/>
      <c r="H101" s="266"/>
      <c r="I101" s="266"/>
      <c r="J101" s="266"/>
      <c r="K101" s="266"/>
      <c r="L101" s="266"/>
      <c r="M101" s="266"/>
      <c r="N101" s="266"/>
      <c r="O101" s="266"/>
      <c r="P101" s="266"/>
      <c r="Q101" s="266"/>
      <c r="R101" s="266"/>
      <c r="S101" s="266"/>
      <c r="T101" s="266"/>
      <c r="U101" s="266"/>
      <c r="V101" s="113"/>
    </row>
    <row r="102" spans="1:22" ht="38.25" hidden="1" thickBot="1">
      <c r="A102" s="46"/>
      <c r="B102" s="45"/>
      <c r="C102" s="45"/>
      <c r="D102" s="128" t="s">
        <v>68</v>
      </c>
      <c r="E102" s="128" t="s">
        <v>42</v>
      </c>
      <c r="F102" s="128" t="s">
        <v>44</v>
      </c>
      <c r="G102" s="128" t="s">
        <v>45</v>
      </c>
      <c r="H102" s="128" t="s">
        <v>69</v>
      </c>
      <c r="I102" s="129"/>
      <c r="J102" s="129"/>
      <c r="K102" s="128" t="s">
        <v>68</v>
      </c>
      <c r="L102" s="128" t="s">
        <v>68</v>
      </c>
      <c r="M102" s="128" t="s">
        <v>68</v>
      </c>
      <c r="N102" s="128" t="s">
        <v>68</v>
      </c>
      <c r="O102" s="128" t="s">
        <v>68</v>
      </c>
      <c r="P102" s="128" t="s">
        <v>68</v>
      </c>
      <c r="Q102" s="128" t="s">
        <v>68</v>
      </c>
      <c r="R102" s="128" t="s">
        <v>68</v>
      </c>
      <c r="S102" s="128" t="s">
        <v>70</v>
      </c>
      <c r="T102" s="128" t="s">
        <v>70</v>
      </c>
      <c r="U102" s="45"/>
      <c r="V102" s="113"/>
    </row>
    <row r="103" spans="1:22" s="15" customFormat="1" ht="16.5" hidden="1">
      <c r="A103" s="46">
        <v>1</v>
      </c>
      <c r="B103" s="183"/>
      <c r="C103" s="183"/>
      <c r="D103" s="184"/>
      <c r="E103" s="185"/>
      <c r="F103" s="216"/>
      <c r="G103" s="217"/>
      <c r="H103" s="218"/>
      <c r="I103" s="183"/>
      <c r="J103" s="183"/>
      <c r="K103" s="184"/>
      <c r="L103" s="186"/>
      <c r="M103" s="187"/>
      <c r="N103" s="36">
        <f t="shared" ref="N103:N119" si="7">IF(O103&lt;=0,L103+M103,0)</f>
        <v>0</v>
      </c>
      <c r="O103" s="187"/>
      <c r="P103" s="187"/>
      <c r="Q103" s="188"/>
      <c r="R103" s="189"/>
      <c r="S103" s="54" t="e">
        <f t="shared" ref="S103:S119" si="8">$R103/$D$17</f>
        <v>#DIV/0!</v>
      </c>
      <c r="T103" s="54" t="e">
        <f t="shared" ref="T103:T119" si="9">$R103/$D$19</f>
        <v>#DIV/0!</v>
      </c>
      <c r="U103" s="45" t="str">
        <f>IF(AND(ISERROR(MATCH(C103,Lists!$D$2:$D$42,0))=TRUE,ISBLANK(C103)=FALSE),"Industry name error.","")</f>
        <v/>
      </c>
      <c r="V103" s="116"/>
    </row>
    <row r="104" spans="1:22" s="15" customFormat="1" ht="16.5" hidden="1">
      <c r="A104" s="46">
        <v>2</v>
      </c>
      <c r="B104" s="183"/>
      <c r="C104" s="183"/>
      <c r="D104" s="184"/>
      <c r="E104" s="185"/>
      <c r="F104" s="216"/>
      <c r="G104" s="217"/>
      <c r="H104" s="218"/>
      <c r="I104" s="183"/>
      <c r="J104" s="183"/>
      <c r="K104" s="184"/>
      <c r="L104" s="190"/>
      <c r="M104" s="191"/>
      <c r="N104" s="39">
        <f t="shared" si="7"/>
        <v>0</v>
      </c>
      <c r="O104" s="191"/>
      <c r="P104" s="191"/>
      <c r="Q104" s="192"/>
      <c r="R104" s="189"/>
      <c r="S104" s="54" t="e">
        <f t="shared" si="8"/>
        <v>#DIV/0!</v>
      </c>
      <c r="T104" s="54" t="e">
        <f t="shared" si="9"/>
        <v>#DIV/0!</v>
      </c>
      <c r="U104" s="45" t="str">
        <f>IF(AND(ISERROR(MATCH(C104,Lists!$D$2:$D$42,0))=TRUE,ISBLANK(C104)=FALSE),"Industry name error.","")</f>
        <v/>
      </c>
      <c r="V104" s="116"/>
    </row>
    <row r="105" spans="1:22" s="15" customFormat="1" ht="16.5" hidden="1">
      <c r="A105" s="46">
        <v>3</v>
      </c>
      <c r="B105" s="183"/>
      <c r="C105" s="183"/>
      <c r="D105" s="184"/>
      <c r="E105" s="185"/>
      <c r="F105" s="216"/>
      <c r="G105" s="217"/>
      <c r="H105" s="218"/>
      <c r="I105" s="183"/>
      <c r="J105" s="183"/>
      <c r="K105" s="184"/>
      <c r="L105" s="190"/>
      <c r="M105" s="191"/>
      <c r="N105" s="39">
        <f t="shared" si="7"/>
        <v>0</v>
      </c>
      <c r="O105" s="191"/>
      <c r="P105" s="191"/>
      <c r="Q105" s="192"/>
      <c r="R105" s="189"/>
      <c r="S105" s="54" t="e">
        <f t="shared" si="8"/>
        <v>#DIV/0!</v>
      </c>
      <c r="T105" s="54" t="e">
        <f t="shared" si="9"/>
        <v>#DIV/0!</v>
      </c>
      <c r="U105" s="45" t="str">
        <f>IF(AND(ISERROR(MATCH(C105,Lists!$D$2:$D$42,0))=TRUE,ISBLANK(C105)=FALSE),"Industry name error.","")</f>
        <v/>
      </c>
      <c r="V105" s="116"/>
    </row>
    <row r="106" spans="1:22" ht="16.5" hidden="1">
      <c r="A106" s="46">
        <v>4</v>
      </c>
      <c r="B106" s="183"/>
      <c r="C106" s="183"/>
      <c r="D106" s="184"/>
      <c r="E106" s="185"/>
      <c r="F106" s="216"/>
      <c r="G106" s="217"/>
      <c r="H106" s="218"/>
      <c r="I106" s="183"/>
      <c r="J106" s="183"/>
      <c r="K106" s="184"/>
      <c r="L106" s="190"/>
      <c r="M106" s="191"/>
      <c r="N106" s="39">
        <f t="shared" si="7"/>
        <v>0</v>
      </c>
      <c r="O106" s="191"/>
      <c r="P106" s="191"/>
      <c r="Q106" s="192"/>
      <c r="R106" s="189"/>
      <c r="S106" s="54" t="e">
        <f t="shared" si="8"/>
        <v>#DIV/0!</v>
      </c>
      <c r="T106" s="54" t="e">
        <f t="shared" si="9"/>
        <v>#DIV/0!</v>
      </c>
      <c r="U106" s="45" t="str">
        <f>IF(AND(ISERROR(MATCH(C106,Lists!$D$2:$D$42,0))=TRUE,ISBLANK(C106)=FALSE),"Industry name error.","")</f>
        <v/>
      </c>
      <c r="V106" s="113"/>
    </row>
    <row r="107" spans="1:22" ht="16.5" hidden="1">
      <c r="A107" s="46">
        <v>5</v>
      </c>
      <c r="B107" s="183"/>
      <c r="C107" s="183"/>
      <c r="D107" s="184"/>
      <c r="E107" s="185"/>
      <c r="F107" s="216"/>
      <c r="G107" s="217"/>
      <c r="H107" s="218"/>
      <c r="I107" s="183"/>
      <c r="J107" s="183"/>
      <c r="K107" s="184"/>
      <c r="L107" s="190"/>
      <c r="M107" s="191"/>
      <c r="N107" s="39">
        <f t="shared" si="7"/>
        <v>0</v>
      </c>
      <c r="O107" s="191"/>
      <c r="P107" s="191"/>
      <c r="Q107" s="192"/>
      <c r="R107" s="189"/>
      <c r="S107" s="54" t="e">
        <f t="shared" si="8"/>
        <v>#DIV/0!</v>
      </c>
      <c r="T107" s="54" t="e">
        <f t="shared" si="9"/>
        <v>#DIV/0!</v>
      </c>
      <c r="U107" s="45" t="str">
        <f>IF(AND(ISERROR(MATCH(C107,Lists!$D$2:$D$42,0))=TRUE,ISBLANK(C107)=FALSE),"Industry name error.","")</f>
        <v/>
      </c>
      <c r="V107" s="113"/>
    </row>
    <row r="108" spans="1:22" ht="16.5" hidden="1">
      <c r="A108" s="46">
        <v>6</v>
      </c>
      <c r="B108" s="183"/>
      <c r="C108" s="183"/>
      <c r="D108" s="184"/>
      <c r="E108" s="185"/>
      <c r="F108" s="216"/>
      <c r="G108" s="217"/>
      <c r="H108" s="218"/>
      <c r="I108" s="183"/>
      <c r="J108" s="183"/>
      <c r="K108" s="184"/>
      <c r="L108" s="190"/>
      <c r="M108" s="191"/>
      <c r="N108" s="39">
        <f t="shared" si="7"/>
        <v>0</v>
      </c>
      <c r="O108" s="191"/>
      <c r="P108" s="191"/>
      <c r="Q108" s="192"/>
      <c r="R108" s="189"/>
      <c r="S108" s="54" t="e">
        <f t="shared" si="8"/>
        <v>#DIV/0!</v>
      </c>
      <c r="T108" s="54" t="e">
        <f t="shared" si="9"/>
        <v>#DIV/0!</v>
      </c>
      <c r="U108" s="45" t="str">
        <f>IF(AND(ISERROR(MATCH(C108,Lists!$D$2:$D$42,0))=TRUE,ISBLANK(C108)=FALSE),"Industry name error.","")</f>
        <v/>
      </c>
      <c r="V108" s="113"/>
    </row>
    <row r="109" spans="1:22" ht="16.5" hidden="1">
      <c r="A109" s="46">
        <v>7</v>
      </c>
      <c r="B109" s="183"/>
      <c r="C109" s="183"/>
      <c r="D109" s="184"/>
      <c r="E109" s="185"/>
      <c r="F109" s="216"/>
      <c r="G109" s="217"/>
      <c r="H109" s="218"/>
      <c r="I109" s="183"/>
      <c r="J109" s="183"/>
      <c r="K109" s="184"/>
      <c r="L109" s="190"/>
      <c r="M109" s="191"/>
      <c r="N109" s="39">
        <f t="shared" si="7"/>
        <v>0</v>
      </c>
      <c r="O109" s="191"/>
      <c r="P109" s="191"/>
      <c r="Q109" s="192"/>
      <c r="R109" s="189"/>
      <c r="S109" s="54" t="e">
        <f t="shared" si="8"/>
        <v>#DIV/0!</v>
      </c>
      <c r="T109" s="54" t="e">
        <f t="shared" si="9"/>
        <v>#DIV/0!</v>
      </c>
      <c r="U109" s="45" t="str">
        <f>IF(AND(ISERROR(MATCH(C109,Lists!$D$2:$D$42,0))=TRUE,ISBLANK(C109)=FALSE),"Industry name error.","")</f>
        <v/>
      </c>
      <c r="V109" s="113"/>
    </row>
    <row r="110" spans="1:22" ht="16.5" hidden="1">
      <c r="A110" s="46">
        <v>8</v>
      </c>
      <c r="B110" s="183"/>
      <c r="C110" s="183"/>
      <c r="D110" s="184"/>
      <c r="E110" s="185"/>
      <c r="F110" s="216"/>
      <c r="G110" s="217"/>
      <c r="H110" s="218"/>
      <c r="I110" s="183"/>
      <c r="J110" s="183"/>
      <c r="K110" s="184"/>
      <c r="L110" s="190"/>
      <c r="M110" s="191"/>
      <c r="N110" s="39">
        <f t="shared" si="7"/>
        <v>0</v>
      </c>
      <c r="O110" s="191"/>
      <c r="P110" s="191"/>
      <c r="Q110" s="192"/>
      <c r="R110" s="189"/>
      <c r="S110" s="54" t="e">
        <f t="shared" si="8"/>
        <v>#DIV/0!</v>
      </c>
      <c r="T110" s="54" t="e">
        <f t="shared" si="9"/>
        <v>#DIV/0!</v>
      </c>
      <c r="U110" s="45" t="str">
        <f>IF(AND(ISERROR(MATCH(C110,Lists!$D$2:$D$42,0))=TRUE,ISBLANK(C110)=FALSE),"Industry name error.","")</f>
        <v/>
      </c>
      <c r="V110" s="113"/>
    </row>
    <row r="111" spans="1:22" ht="16.5" hidden="1">
      <c r="A111" s="46">
        <v>9</v>
      </c>
      <c r="B111" s="183"/>
      <c r="C111" s="183"/>
      <c r="D111" s="184"/>
      <c r="E111" s="185"/>
      <c r="F111" s="216"/>
      <c r="G111" s="217"/>
      <c r="H111" s="218"/>
      <c r="I111" s="183"/>
      <c r="J111" s="183"/>
      <c r="K111" s="184"/>
      <c r="L111" s="190"/>
      <c r="M111" s="191"/>
      <c r="N111" s="39">
        <f t="shared" si="7"/>
        <v>0</v>
      </c>
      <c r="O111" s="191"/>
      <c r="P111" s="191"/>
      <c r="Q111" s="192"/>
      <c r="R111" s="189"/>
      <c r="S111" s="54" t="e">
        <f t="shared" si="8"/>
        <v>#DIV/0!</v>
      </c>
      <c r="T111" s="54" t="e">
        <f t="shared" si="9"/>
        <v>#DIV/0!</v>
      </c>
      <c r="U111" s="45" t="str">
        <f>IF(AND(ISERROR(MATCH(C111,Lists!$D$2:$D$42,0))=TRUE,ISBLANK(C111)=FALSE),"Industry name error.","")</f>
        <v/>
      </c>
      <c r="V111" s="113"/>
    </row>
    <row r="112" spans="1:22" ht="16.5" hidden="1">
      <c r="A112" s="46">
        <v>10</v>
      </c>
      <c r="B112" s="183"/>
      <c r="C112" s="183"/>
      <c r="D112" s="184"/>
      <c r="E112" s="185"/>
      <c r="F112" s="216"/>
      <c r="G112" s="217"/>
      <c r="H112" s="218"/>
      <c r="I112" s="183"/>
      <c r="J112" s="183"/>
      <c r="K112" s="184"/>
      <c r="L112" s="190"/>
      <c r="M112" s="191"/>
      <c r="N112" s="39">
        <f t="shared" si="7"/>
        <v>0</v>
      </c>
      <c r="O112" s="191"/>
      <c r="P112" s="191"/>
      <c r="Q112" s="192"/>
      <c r="R112" s="189"/>
      <c r="S112" s="54" t="e">
        <f t="shared" si="8"/>
        <v>#DIV/0!</v>
      </c>
      <c r="T112" s="54" t="e">
        <f t="shared" si="9"/>
        <v>#DIV/0!</v>
      </c>
      <c r="U112" s="45" t="str">
        <f>IF(AND(ISERROR(MATCH(C112,Lists!$D$2:$D$42,0))=TRUE,ISBLANK(C112)=FALSE),"Industry name error.","")</f>
        <v/>
      </c>
      <c r="V112" s="113"/>
    </row>
    <row r="113" spans="1:22" ht="16.5" hidden="1">
      <c r="A113" s="46">
        <v>11</v>
      </c>
      <c r="B113" s="183"/>
      <c r="C113" s="183"/>
      <c r="D113" s="184"/>
      <c r="E113" s="185"/>
      <c r="F113" s="216"/>
      <c r="G113" s="217"/>
      <c r="H113" s="218"/>
      <c r="I113" s="183"/>
      <c r="J113" s="183"/>
      <c r="K113" s="184"/>
      <c r="L113" s="190"/>
      <c r="M113" s="191"/>
      <c r="N113" s="39">
        <f t="shared" si="7"/>
        <v>0</v>
      </c>
      <c r="O113" s="191"/>
      <c r="P113" s="191"/>
      <c r="Q113" s="192"/>
      <c r="R113" s="189"/>
      <c r="S113" s="54" t="e">
        <f t="shared" si="8"/>
        <v>#DIV/0!</v>
      </c>
      <c r="T113" s="54" t="e">
        <f t="shared" si="9"/>
        <v>#DIV/0!</v>
      </c>
      <c r="U113" s="45" t="str">
        <f>IF(AND(ISERROR(MATCH(C113,Lists!$D$2:$D$42,0))=TRUE,ISBLANK(C113)=FALSE),"Industry name error.","")</f>
        <v/>
      </c>
      <c r="V113" s="113"/>
    </row>
    <row r="114" spans="1:22" ht="16.5" hidden="1">
      <c r="A114" s="46">
        <v>12</v>
      </c>
      <c r="B114" s="183"/>
      <c r="C114" s="183"/>
      <c r="D114" s="184"/>
      <c r="E114" s="185"/>
      <c r="F114" s="216"/>
      <c r="G114" s="217"/>
      <c r="H114" s="218"/>
      <c r="I114" s="183"/>
      <c r="J114" s="183"/>
      <c r="K114" s="184"/>
      <c r="L114" s="190"/>
      <c r="M114" s="191"/>
      <c r="N114" s="39">
        <f t="shared" si="7"/>
        <v>0</v>
      </c>
      <c r="O114" s="191"/>
      <c r="P114" s="191"/>
      <c r="Q114" s="192"/>
      <c r="R114" s="189"/>
      <c r="S114" s="54" t="e">
        <f t="shared" si="8"/>
        <v>#DIV/0!</v>
      </c>
      <c r="T114" s="54" t="e">
        <f t="shared" si="9"/>
        <v>#DIV/0!</v>
      </c>
      <c r="U114" s="45" t="str">
        <f>IF(AND(ISERROR(MATCH(C114,Lists!$D$2:$D$42,0))=TRUE,ISBLANK(C114)=FALSE),"Industry name error.","")</f>
        <v/>
      </c>
      <c r="V114" s="113"/>
    </row>
    <row r="115" spans="1:22" ht="16.5" hidden="1">
      <c r="A115" s="46">
        <v>13</v>
      </c>
      <c r="B115" s="183"/>
      <c r="C115" s="183"/>
      <c r="D115" s="184"/>
      <c r="E115" s="185"/>
      <c r="F115" s="216"/>
      <c r="G115" s="217"/>
      <c r="H115" s="218"/>
      <c r="I115" s="183"/>
      <c r="J115" s="183"/>
      <c r="K115" s="184"/>
      <c r="L115" s="190"/>
      <c r="M115" s="191"/>
      <c r="N115" s="39">
        <f t="shared" si="7"/>
        <v>0</v>
      </c>
      <c r="O115" s="191"/>
      <c r="P115" s="191"/>
      <c r="Q115" s="192"/>
      <c r="R115" s="189"/>
      <c r="S115" s="54" t="e">
        <f t="shared" si="8"/>
        <v>#DIV/0!</v>
      </c>
      <c r="T115" s="54" t="e">
        <f t="shared" si="9"/>
        <v>#DIV/0!</v>
      </c>
      <c r="U115" s="45" t="str">
        <f>IF(AND(ISERROR(MATCH(C115,Lists!$D$2:$D$42,0))=TRUE,ISBLANK(C115)=FALSE),"Industry name error.","")</f>
        <v/>
      </c>
      <c r="V115" s="113"/>
    </row>
    <row r="116" spans="1:22" ht="16.5" hidden="1">
      <c r="A116" s="46">
        <v>14</v>
      </c>
      <c r="B116" s="183"/>
      <c r="C116" s="183"/>
      <c r="D116" s="184"/>
      <c r="E116" s="185"/>
      <c r="F116" s="216"/>
      <c r="G116" s="217"/>
      <c r="H116" s="218"/>
      <c r="I116" s="183"/>
      <c r="J116" s="183"/>
      <c r="K116" s="184"/>
      <c r="L116" s="190"/>
      <c r="M116" s="191"/>
      <c r="N116" s="39">
        <f t="shared" si="7"/>
        <v>0</v>
      </c>
      <c r="O116" s="191"/>
      <c r="P116" s="191"/>
      <c r="Q116" s="192"/>
      <c r="R116" s="189"/>
      <c r="S116" s="54" t="e">
        <f t="shared" si="8"/>
        <v>#DIV/0!</v>
      </c>
      <c r="T116" s="54" t="e">
        <f t="shared" si="9"/>
        <v>#DIV/0!</v>
      </c>
      <c r="U116" s="45" t="str">
        <f>IF(AND(ISERROR(MATCH(C116,Lists!$D$2:$D$42,0))=TRUE,ISBLANK(C116)=FALSE),"Industry name error.","")</f>
        <v/>
      </c>
      <c r="V116" s="113"/>
    </row>
    <row r="117" spans="1:22" ht="16.5" hidden="1">
      <c r="A117" s="46">
        <v>15</v>
      </c>
      <c r="B117" s="183"/>
      <c r="C117" s="183"/>
      <c r="D117" s="184"/>
      <c r="E117" s="185"/>
      <c r="F117" s="216"/>
      <c r="G117" s="217"/>
      <c r="H117" s="218"/>
      <c r="I117" s="183"/>
      <c r="J117" s="183"/>
      <c r="K117" s="184"/>
      <c r="L117" s="190"/>
      <c r="M117" s="191"/>
      <c r="N117" s="39">
        <f t="shared" si="7"/>
        <v>0</v>
      </c>
      <c r="O117" s="191"/>
      <c r="P117" s="191"/>
      <c r="Q117" s="192"/>
      <c r="R117" s="189"/>
      <c r="S117" s="54" t="e">
        <f t="shared" si="8"/>
        <v>#DIV/0!</v>
      </c>
      <c r="T117" s="54" t="e">
        <f t="shared" si="9"/>
        <v>#DIV/0!</v>
      </c>
      <c r="U117" s="45" t="str">
        <f>IF(AND(ISERROR(MATCH(C117,Lists!$D$2:$D$42,0))=TRUE,ISBLANK(C117)=FALSE),"Industry name error.","")</f>
        <v/>
      </c>
      <c r="V117" s="113"/>
    </row>
    <row r="118" spans="1:22" ht="16.5" hidden="1">
      <c r="A118" s="46">
        <v>16</v>
      </c>
      <c r="B118" s="183"/>
      <c r="C118" s="183"/>
      <c r="D118" s="184"/>
      <c r="E118" s="185"/>
      <c r="F118" s="216"/>
      <c r="G118" s="217"/>
      <c r="H118" s="218"/>
      <c r="I118" s="183"/>
      <c r="J118" s="183"/>
      <c r="K118" s="184"/>
      <c r="L118" s="190"/>
      <c r="M118" s="191"/>
      <c r="N118" s="39">
        <f t="shared" si="7"/>
        <v>0</v>
      </c>
      <c r="O118" s="191"/>
      <c r="P118" s="191"/>
      <c r="Q118" s="192"/>
      <c r="R118" s="189"/>
      <c r="S118" s="54" t="e">
        <f t="shared" si="8"/>
        <v>#DIV/0!</v>
      </c>
      <c r="T118" s="54" t="e">
        <f t="shared" si="9"/>
        <v>#DIV/0!</v>
      </c>
      <c r="U118" s="45" t="str">
        <f>IF(AND(ISERROR(MATCH(C118,Lists!$D$2:$D$42,0))=TRUE,ISBLANK(C118)=FALSE),"Industry name error.","")</f>
        <v/>
      </c>
      <c r="V118" s="113"/>
    </row>
    <row r="119" spans="1:22" ht="16.5" hidden="1">
      <c r="A119" s="46">
        <v>17</v>
      </c>
      <c r="B119" s="183"/>
      <c r="C119" s="183"/>
      <c r="D119" s="184"/>
      <c r="E119" s="185"/>
      <c r="F119" s="216"/>
      <c r="G119" s="217"/>
      <c r="H119" s="218"/>
      <c r="I119" s="183"/>
      <c r="J119" s="183"/>
      <c r="K119" s="184"/>
      <c r="L119" s="193"/>
      <c r="M119" s="194"/>
      <c r="N119" s="39">
        <f t="shared" si="7"/>
        <v>0</v>
      </c>
      <c r="O119" s="194"/>
      <c r="P119" s="194"/>
      <c r="Q119" s="195"/>
      <c r="R119" s="189"/>
      <c r="S119" s="54" t="e">
        <f t="shared" si="8"/>
        <v>#DIV/0!</v>
      </c>
      <c r="T119" s="54" t="e">
        <f t="shared" si="9"/>
        <v>#DIV/0!</v>
      </c>
      <c r="U119" s="45" t="str">
        <f>IF(AND(ISERROR(MATCH(C119,Lists!$D$2:$D$42,0))=TRUE,ISBLANK(C119)=FALSE),"Industry name error.","")</f>
        <v/>
      </c>
      <c r="V119" s="113"/>
    </row>
    <row r="120" spans="1:22" ht="20.100000000000001" hidden="1" customHeight="1">
      <c r="A120" s="46"/>
      <c r="B120" s="45"/>
      <c r="C120" s="45"/>
      <c r="D120" s="45"/>
      <c r="E120" s="45"/>
      <c r="F120" s="45"/>
      <c r="G120" s="45"/>
      <c r="H120" s="45"/>
      <c r="I120" s="45"/>
      <c r="J120" s="45"/>
      <c r="K120" s="45"/>
      <c r="L120" s="45"/>
      <c r="M120" s="45"/>
      <c r="N120" s="45"/>
      <c r="O120" s="45"/>
      <c r="P120" s="45"/>
      <c r="Q120" s="45"/>
      <c r="R120" s="45"/>
      <c r="S120" s="45"/>
      <c r="T120" s="45"/>
      <c r="U120" s="45"/>
      <c r="V120" s="113"/>
    </row>
    <row r="121" spans="1:22" ht="26.25" hidden="1">
      <c r="A121" s="46"/>
      <c r="B121" s="266" t="s">
        <v>73</v>
      </c>
      <c r="C121" s="266"/>
      <c r="D121" s="266"/>
      <c r="E121" s="266"/>
      <c r="F121" s="266"/>
      <c r="G121" s="266"/>
      <c r="H121" s="266"/>
      <c r="I121" s="266"/>
      <c r="J121" s="266"/>
      <c r="K121" s="266"/>
      <c r="L121" s="266"/>
      <c r="M121" s="266"/>
      <c r="N121" s="266"/>
      <c r="O121" s="266"/>
      <c r="P121" s="266"/>
      <c r="Q121" s="266"/>
      <c r="R121" s="266"/>
      <c r="S121" s="266"/>
      <c r="T121" s="266"/>
      <c r="U121" s="266"/>
      <c r="V121" s="113"/>
    </row>
    <row r="122" spans="1:22" ht="38.25" hidden="1" thickBot="1">
      <c r="A122" s="46"/>
      <c r="B122" s="45"/>
      <c r="C122" s="45"/>
      <c r="D122" s="128" t="s">
        <v>68</v>
      </c>
      <c r="E122" s="128" t="s">
        <v>42</v>
      </c>
      <c r="F122" s="128" t="s">
        <v>44</v>
      </c>
      <c r="G122" s="128" t="s">
        <v>45</v>
      </c>
      <c r="H122" s="128" t="s">
        <v>69</v>
      </c>
      <c r="I122" s="129"/>
      <c r="J122" s="129"/>
      <c r="K122" s="128" t="s">
        <v>68</v>
      </c>
      <c r="L122" s="128" t="s">
        <v>68</v>
      </c>
      <c r="M122" s="128" t="s">
        <v>68</v>
      </c>
      <c r="N122" s="128" t="s">
        <v>68</v>
      </c>
      <c r="O122" s="128" t="s">
        <v>68</v>
      </c>
      <c r="P122" s="128" t="s">
        <v>68</v>
      </c>
      <c r="Q122" s="128" t="s">
        <v>68</v>
      </c>
      <c r="R122" s="128" t="s">
        <v>68</v>
      </c>
      <c r="S122" s="128" t="s">
        <v>70</v>
      </c>
      <c r="T122" s="128" t="s">
        <v>70</v>
      </c>
      <c r="U122" s="45"/>
      <c r="V122" s="113"/>
    </row>
    <row r="123" spans="1:22" ht="16.5" hidden="1">
      <c r="A123" s="46">
        <v>1</v>
      </c>
      <c r="B123" s="183"/>
      <c r="C123" s="183"/>
      <c r="D123" s="184"/>
      <c r="E123" s="185"/>
      <c r="F123" s="216"/>
      <c r="G123" s="217"/>
      <c r="H123" s="218"/>
      <c r="I123" s="183"/>
      <c r="J123" s="183"/>
      <c r="K123" s="184"/>
      <c r="L123" s="186"/>
      <c r="M123" s="187"/>
      <c r="N123" s="39">
        <f t="shared" ref="N123:N127" si="10">IF(O123&lt;=0,L123+M123,0)</f>
        <v>0</v>
      </c>
      <c r="O123" s="187"/>
      <c r="P123" s="187"/>
      <c r="Q123" s="188"/>
      <c r="R123" s="189"/>
      <c r="S123" s="54" t="e">
        <f>$R123/$D$17</f>
        <v>#DIV/0!</v>
      </c>
      <c r="T123" s="54" t="e">
        <f>$R123/$D$19</f>
        <v>#DIV/0!</v>
      </c>
      <c r="U123" s="45" t="str">
        <f>IF(AND(ISERROR(MATCH(C123,Lists!$D$2:$D$42,0))=TRUE,ISBLANK(C123)=FALSE),"Industry name error.","")</f>
        <v/>
      </c>
      <c r="V123" s="113"/>
    </row>
    <row r="124" spans="1:22" ht="16.5" hidden="1">
      <c r="A124" s="46">
        <v>2</v>
      </c>
      <c r="B124" s="183"/>
      <c r="C124" s="183"/>
      <c r="D124" s="184"/>
      <c r="E124" s="185"/>
      <c r="F124" s="216"/>
      <c r="G124" s="217"/>
      <c r="H124" s="218"/>
      <c r="I124" s="183"/>
      <c r="J124" s="183"/>
      <c r="K124" s="184"/>
      <c r="L124" s="190"/>
      <c r="M124" s="191"/>
      <c r="N124" s="39">
        <f t="shared" si="10"/>
        <v>0</v>
      </c>
      <c r="O124" s="191"/>
      <c r="P124" s="191"/>
      <c r="Q124" s="192"/>
      <c r="R124" s="189"/>
      <c r="S124" s="54" t="e">
        <f>$R124/$D$17</f>
        <v>#DIV/0!</v>
      </c>
      <c r="T124" s="54" t="e">
        <f>$R124/$D$19</f>
        <v>#DIV/0!</v>
      </c>
      <c r="U124" s="45" t="str">
        <f>IF(AND(ISERROR(MATCH(C124,Lists!$D$2:$D$42,0))=TRUE,ISBLANK(C124)=FALSE),"Industry name error.","")</f>
        <v/>
      </c>
      <c r="V124" s="113"/>
    </row>
    <row r="125" spans="1:22" ht="16.5" hidden="1">
      <c r="A125" s="46">
        <v>3</v>
      </c>
      <c r="B125" s="183"/>
      <c r="C125" s="183"/>
      <c r="D125" s="184"/>
      <c r="E125" s="185"/>
      <c r="F125" s="216"/>
      <c r="G125" s="217"/>
      <c r="H125" s="218"/>
      <c r="I125" s="183"/>
      <c r="J125" s="183"/>
      <c r="K125" s="184"/>
      <c r="L125" s="190"/>
      <c r="M125" s="191"/>
      <c r="N125" s="39">
        <f t="shared" si="10"/>
        <v>0</v>
      </c>
      <c r="O125" s="191"/>
      <c r="P125" s="191"/>
      <c r="Q125" s="192"/>
      <c r="R125" s="189"/>
      <c r="S125" s="54" t="e">
        <f>$R125/$D$17</f>
        <v>#DIV/0!</v>
      </c>
      <c r="T125" s="54" t="e">
        <f>$R125/$D$19</f>
        <v>#DIV/0!</v>
      </c>
      <c r="U125" s="45" t="str">
        <f>IF(AND(ISERROR(MATCH(C125,Lists!$D$2:$D$42,0))=TRUE,ISBLANK(C125)=FALSE),"Industry name error.","")</f>
        <v/>
      </c>
      <c r="V125" s="113"/>
    </row>
    <row r="126" spans="1:22" ht="16.5" hidden="1">
      <c r="A126" s="46">
        <v>4</v>
      </c>
      <c r="B126" s="183"/>
      <c r="C126" s="183"/>
      <c r="D126" s="184"/>
      <c r="E126" s="185"/>
      <c r="F126" s="216"/>
      <c r="G126" s="217"/>
      <c r="H126" s="218"/>
      <c r="I126" s="183"/>
      <c r="J126" s="183"/>
      <c r="K126" s="184"/>
      <c r="L126" s="190"/>
      <c r="M126" s="191"/>
      <c r="N126" s="39">
        <f t="shared" si="10"/>
        <v>0</v>
      </c>
      <c r="O126" s="191"/>
      <c r="P126" s="191"/>
      <c r="Q126" s="192"/>
      <c r="R126" s="189"/>
      <c r="S126" s="54" t="e">
        <f>$R126/$D$17</f>
        <v>#DIV/0!</v>
      </c>
      <c r="T126" s="54" t="e">
        <f>$R126/$D$19</f>
        <v>#DIV/0!</v>
      </c>
      <c r="U126" s="45" t="str">
        <f>IF(AND(ISERROR(MATCH(C126,Lists!$D$2:$D$42,0))=TRUE,ISBLANK(C126)=FALSE),"Industry name error.","")</f>
        <v/>
      </c>
      <c r="V126" s="113"/>
    </row>
    <row r="127" spans="1:22" ht="17.25" hidden="1" thickBot="1">
      <c r="A127" s="46">
        <v>5</v>
      </c>
      <c r="B127" s="183"/>
      <c r="C127" s="183"/>
      <c r="D127" s="184"/>
      <c r="E127" s="185"/>
      <c r="F127" s="216"/>
      <c r="G127" s="217"/>
      <c r="H127" s="218"/>
      <c r="I127" s="183"/>
      <c r="J127" s="183"/>
      <c r="K127" s="184"/>
      <c r="L127" s="193"/>
      <c r="M127" s="194"/>
      <c r="N127" s="39">
        <f t="shared" si="10"/>
        <v>0</v>
      </c>
      <c r="O127" s="194"/>
      <c r="P127" s="194"/>
      <c r="Q127" s="195"/>
      <c r="R127" s="189"/>
      <c r="S127" s="54" t="e">
        <f>$R127/$D$17</f>
        <v>#DIV/0!</v>
      </c>
      <c r="T127" s="54" t="e">
        <f>$R127/$D$19</f>
        <v>#DIV/0!</v>
      </c>
      <c r="U127" s="45" t="str">
        <f>IF(AND(ISERROR(MATCH(C127,Lists!$D$2:$D$42,0))=TRUE,ISBLANK(C127)=FALSE),"Industry name error.","")</f>
        <v/>
      </c>
      <c r="V127" s="113"/>
    </row>
    <row r="128" spans="1:22" ht="21" hidden="1" customHeight="1">
      <c r="A128" s="46"/>
      <c r="B128" s="45"/>
      <c r="C128" s="45"/>
      <c r="D128" s="45"/>
      <c r="E128" s="45"/>
      <c r="F128" s="45"/>
      <c r="G128" s="45"/>
      <c r="H128" s="45"/>
      <c r="I128" s="45"/>
      <c r="J128" s="45"/>
      <c r="K128" s="45"/>
      <c r="L128" s="45"/>
      <c r="M128" s="45"/>
      <c r="N128" s="45"/>
      <c r="O128" s="45"/>
      <c r="P128" s="45"/>
      <c r="Q128" s="45"/>
      <c r="R128" s="45"/>
      <c r="S128" s="45"/>
      <c r="T128" s="45"/>
      <c r="U128" s="45"/>
      <c r="V128" s="113"/>
    </row>
    <row r="129" spans="1:21" ht="26.25" hidden="1">
      <c r="A129" s="46"/>
      <c r="B129" s="266" t="s">
        <v>74</v>
      </c>
      <c r="C129" s="266"/>
      <c r="D129" s="266"/>
      <c r="E129" s="266"/>
      <c r="F129" s="266"/>
      <c r="G129" s="266"/>
      <c r="H129" s="266"/>
      <c r="I129" s="266"/>
      <c r="J129" s="266"/>
      <c r="K129" s="266"/>
      <c r="L129" s="266"/>
      <c r="M129" s="266"/>
      <c r="N129" s="266"/>
      <c r="O129" s="266"/>
      <c r="P129" s="266"/>
      <c r="Q129" s="266"/>
      <c r="R129" s="266"/>
      <c r="S129" s="266"/>
      <c r="T129" s="266"/>
      <c r="U129" s="113"/>
    </row>
    <row r="130" spans="1:21" ht="16.5" hidden="1">
      <c r="A130" s="46"/>
      <c r="B130" s="45"/>
      <c r="C130" s="45"/>
      <c r="D130" s="45"/>
      <c r="E130" s="45"/>
      <c r="F130" s="45"/>
      <c r="G130" s="45"/>
      <c r="H130" s="45"/>
      <c r="I130" s="45"/>
      <c r="J130" s="45"/>
      <c r="K130" s="45"/>
      <c r="L130" s="45"/>
      <c r="M130" s="45"/>
      <c r="N130" s="45"/>
      <c r="O130" s="45"/>
      <c r="P130" s="45"/>
      <c r="Q130" s="45"/>
      <c r="R130" s="45"/>
      <c r="S130" s="45"/>
      <c r="T130" s="45"/>
      <c r="U130" s="113"/>
    </row>
    <row r="131" spans="1:21" ht="17.25" hidden="1">
      <c r="A131" s="46"/>
      <c r="B131" s="63" t="s">
        <v>75</v>
      </c>
      <c r="C131" s="45"/>
      <c r="D131" s="45"/>
      <c r="E131" s="45"/>
      <c r="F131" s="45"/>
      <c r="G131" s="45"/>
      <c r="H131" s="45"/>
      <c r="I131" s="45"/>
      <c r="J131" s="45"/>
      <c r="K131" s="45"/>
      <c r="L131" s="45"/>
      <c r="M131" s="45"/>
      <c r="N131" s="45"/>
      <c r="O131" s="45"/>
      <c r="P131" s="45"/>
      <c r="Q131" s="45"/>
      <c r="R131" s="45"/>
      <c r="S131" s="45"/>
      <c r="T131" s="45"/>
      <c r="U131" s="113"/>
    </row>
    <row r="132" spans="1:21" ht="141" hidden="1" customHeight="1">
      <c r="A132" s="46"/>
      <c r="B132" s="139" t="s">
        <v>48</v>
      </c>
      <c r="C132" s="139" t="s">
        <v>49</v>
      </c>
      <c r="D132" s="140" t="s">
        <v>59</v>
      </c>
      <c r="E132" s="140" t="s">
        <v>60</v>
      </c>
      <c r="F132" s="45"/>
      <c r="G132" s="267" t="s">
        <v>76</v>
      </c>
      <c r="H132" s="268"/>
      <c r="I132" s="45"/>
      <c r="J132" s="140" t="s">
        <v>77</v>
      </c>
      <c r="K132" s="45"/>
      <c r="L132" s="45"/>
      <c r="M132" s="45"/>
      <c r="N132" s="45"/>
      <c r="O132" s="45"/>
      <c r="P132" s="45"/>
      <c r="Q132" s="45"/>
      <c r="R132" s="45"/>
      <c r="S132" s="45"/>
      <c r="T132" s="45"/>
      <c r="U132" s="113"/>
    </row>
    <row r="133" spans="1:21" ht="18.75" hidden="1" customHeight="1">
      <c r="A133" s="46">
        <v>1</v>
      </c>
      <c r="B133" s="219"/>
      <c r="C133" s="144" t="str">
        <f>IFERROR(VLOOKUP(B133,$B$27:$C$127,2,FALSE),"Error - enter exact counterparty name")</f>
        <v>Error - enter exact counterparty name</v>
      </c>
      <c r="D133" s="142">
        <f>IFERROR(VLOOKUP(B133,$B$27:$Q$127,17,FALSE),0)</f>
        <v>0</v>
      </c>
      <c r="E133" s="141">
        <f>IFERROR(VLOOKUP(B133,$B$27:$R$127,18,FALSE),0)</f>
        <v>0</v>
      </c>
      <c r="F133" s="45"/>
      <c r="G133" s="269"/>
      <c r="H133" s="270"/>
      <c r="I133" s="45"/>
      <c r="J133" s="45" t="str">
        <f>IF(ISBLANK(B133),"Are you sure you have no more qualifying deposit taking counterparties?",IF(OR(C133=Lists!$D$21,C133=Lists!$D$38),"","This counterparty does not qualify for inclusion in Top-5 Deposit Taking group counterparties"))</f>
        <v>Are you sure you have no more qualifying deposit taking counterparties?</v>
      </c>
      <c r="K133" s="45"/>
      <c r="L133" s="45"/>
      <c r="M133" s="45"/>
      <c r="N133" s="45"/>
      <c r="O133" s="45"/>
      <c r="P133" s="45"/>
      <c r="Q133" s="45"/>
      <c r="R133" s="45"/>
      <c r="S133" s="45"/>
      <c r="T133" s="45"/>
      <c r="U133" s="113"/>
    </row>
    <row r="134" spans="1:21" ht="16.5" hidden="1">
      <c r="A134" s="46">
        <v>2</v>
      </c>
      <c r="B134" s="219"/>
      <c r="C134" s="144" t="str">
        <f t="shared" ref="C134:C137" si="11">IFERROR(VLOOKUP(B134,$B$27:$C$127,2,FALSE),"Error - enter exact counterparty name")</f>
        <v>Error - enter exact counterparty name</v>
      </c>
      <c r="D134" s="142">
        <f t="shared" ref="D134:D137" si="12">IFERROR(VLOOKUP(B134,$B$27:$Q$127,17,FALSE),0)</f>
        <v>0</v>
      </c>
      <c r="E134" s="141">
        <f t="shared" ref="E134:E137" si="13">IFERROR(VLOOKUP(B134,$B$27:$R$127,18,FALSE),0)</f>
        <v>0</v>
      </c>
      <c r="F134" s="45"/>
      <c r="G134" s="45"/>
      <c r="H134" s="45"/>
      <c r="I134" s="45"/>
      <c r="J134" s="45" t="str">
        <f>IF(ISBLANK(B134),"Are you sure you have no more qualifying deposit taking counterparties?",IF(OR(C134=Lists!$D$21,C134=Lists!$D$38),"","This counterparty does not qualify for inclusion in Top-5 Deposit Taking group counterparties"))</f>
        <v>Are you sure you have no more qualifying deposit taking counterparties?</v>
      </c>
      <c r="K134" s="45"/>
      <c r="L134" s="45"/>
      <c r="M134" s="45"/>
      <c r="N134" s="45"/>
      <c r="O134" s="45"/>
      <c r="P134" s="45"/>
      <c r="Q134" s="45"/>
      <c r="R134" s="45"/>
      <c r="S134" s="45"/>
      <c r="T134" s="45"/>
      <c r="U134" s="113"/>
    </row>
    <row r="135" spans="1:21" ht="16.5" hidden="1">
      <c r="A135" s="46">
        <v>3</v>
      </c>
      <c r="B135" s="219"/>
      <c r="C135" s="144" t="str">
        <f t="shared" si="11"/>
        <v>Error - enter exact counterparty name</v>
      </c>
      <c r="D135" s="142">
        <f t="shared" si="12"/>
        <v>0</v>
      </c>
      <c r="E135" s="141">
        <f t="shared" si="13"/>
        <v>0</v>
      </c>
      <c r="F135" s="45"/>
      <c r="G135" s="45"/>
      <c r="H135" s="45"/>
      <c r="I135" s="45"/>
      <c r="J135" s="45" t="str">
        <f>IF(ISBLANK(B135),"Are you sure you have no more qualifying deposit taking counterparties?",IF(OR(C135=Lists!$D$21,C135=Lists!$D$38),"","This counterparty does not qualify for inclusion in Top-5 Deposit Taking group counterparties"))</f>
        <v>Are you sure you have no more qualifying deposit taking counterparties?</v>
      </c>
      <c r="K135" s="45"/>
      <c r="L135" s="45"/>
      <c r="M135" s="45"/>
      <c r="N135" s="45"/>
      <c r="O135" s="45"/>
      <c r="P135" s="45"/>
      <c r="Q135" s="45"/>
      <c r="R135" s="45"/>
      <c r="S135" s="45"/>
      <c r="T135" s="45"/>
      <c r="U135" s="113"/>
    </row>
    <row r="136" spans="1:21" ht="16.5" hidden="1">
      <c r="A136" s="46">
        <v>4</v>
      </c>
      <c r="B136" s="219"/>
      <c r="C136" s="144" t="str">
        <f t="shared" si="11"/>
        <v>Error - enter exact counterparty name</v>
      </c>
      <c r="D136" s="142">
        <f t="shared" si="12"/>
        <v>0</v>
      </c>
      <c r="E136" s="141">
        <f t="shared" si="13"/>
        <v>0</v>
      </c>
      <c r="F136" s="45"/>
      <c r="G136" s="45"/>
      <c r="H136" s="45"/>
      <c r="I136" s="45"/>
      <c r="J136" s="45" t="str">
        <f>IF(ISBLANK(B136),"Are you sure you have no more qualifying deposit taking counterparties?",IF(OR(C136=Lists!$D$21,C136=Lists!$D$38),"","This counterparty does not qualify for inclusion in Top-5 Deposit Taking group counterparties"))</f>
        <v>Are you sure you have no more qualifying deposit taking counterparties?</v>
      </c>
      <c r="K136" s="45"/>
      <c r="L136" s="45"/>
      <c r="M136" s="45"/>
      <c r="N136" s="45"/>
      <c r="O136" s="45"/>
      <c r="P136" s="45"/>
      <c r="Q136" s="45"/>
      <c r="R136" s="45"/>
      <c r="S136" s="45"/>
      <c r="T136" s="45"/>
      <c r="U136" s="113"/>
    </row>
    <row r="137" spans="1:21" ht="16.5" hidden="1">
      <c r="A137" s="46">
        <v>5</v>
      </c>
      <c r="B137" s="219"/>
      <c r="C137" s="144" t="str">
        <f t="shared" si="11"/>
        <v>Error - enter exact counterparty name</v>
      </c>
      <c r="D137" s="142">
        <f t="shared" si="12"/>
        <v>0</v>
      </c>
      <c r="E137" s="141">
        <f t="shared" si="13"/>
        <v>0</v>
      </c>
      <c r="F137" s="45"/>
      <c r="G137" s="45"/>
      <c r="H137" s="45"/>
      <c r="I137" s="45"/>
      <c r="J137" s="45" t="str">
        <f>IF(ISBLANK(B137),"Are you sure you have no more qualifying deposit taking counterparties?",IF(OR(C137=Lists!$D$21,C137=Lists!$D$38),"","This counterparty does not qualify for inclusion in Top-5 Deposit Taking group counterparties"))</f>
        <v>Are you sure you have no more qualifying deposit taking counterparties?</v>
      </c>
      <c r="K137" s="45"/>
      <c r="L137" s="45"/>
      <c r="M137" s="45"/>
      <c r="N137" s="45"/>
      <c r="O137" s="45"/>
      <c r="P137" s="45"/>
      <c r="Q137" s="45"/>
      <c r="R137" s="45"/>
      <c r="S137" s="45"/>
      <c r="T137" s="45"/>
      <c r="U137" s="113"/>
    </row>
    <row r="138" spans="1:21" ht="17.25" hidden="1">
      <c r="A138" s="46"/>
      <c r="B138" s="196" t="s">
        <v>78</v>
      </c>
      <c r="C138" s="45"/>
      <c r="D138" s="142">
        <f>SUM(D133:D137)</f>
        <v>0</v>
      </c>
      <c r="E138" s="141">
        <f>SUM(E133:E137)</f>
        <v>0</v>
      </c>
      <c r="F138" s="45"/>
      <c r="G138" s="45"/>
      <c r="H138" s="45"/>
      <c r="I138" s="45"/>
      <c r="J138" s="45"/>
      <c r="K138" s="45"/>
      <c r="L138" s="45"/>
      <c r="M138" s="45"/>
      <c r="N138" s="45"/>
      <c r="O138" s="45"/>
      <c r="P138" s="45"/>
      <c r="Q138" s="45"/>
      <c r="R138" s="45"/>
      <c r="S138" s="45"/>
      <c r="T138" s="45"/>
      <c r="U138" s="113"/>
    </row>
    <row r="139" spans="1:21" ht="16.5" hidden="1">
      <c r="A139" s="46"/>
      <c r="B139" s="45"/>
      <c r="C139" s="45"/>
      <c r="D139" s="45"/>
      <c r="E139" s="45"/>
      <c r="F139" s="45"/>
      <c r="G139" s="45"/>
      <c r="H139" s="45"/>
      <c r="I139" s="45"/>
      <c r="J139" s="45"/>
      <c r="K139" s="45"/>
      <c r="L139" s="45"/>
      <c r="M139" s="45"/>
      <c r="N139" s="45"/>
      <c r="O139" s="45"/>
      <c r="P139" s="45"/>
      <c r="Q139" s="45"/>
      <c r="R139" s="45"/>
      <c r="S139" s="45"/>
      <c r="T139" s="45"/>
      <c r="U139" s="113"/>
    </row>
    <row r="140" spans="1:21" ht="17.25" hidden="1">
      <c r="A140" s="46"/>
      <c r="B140" s="63" t="s">
        <v>79</v>
      </c>
      <c r="C140" s="45"/>
      <c r="D140" s="45"/>
      <c r="E140" s="45"/>
      <c r="F140" s="45"/>
      <c r="G140" s="45"/>
      <c r="H140" s="45"/>
      <c r="I140" s="45"/>
      <c r="J140" s="45"/>
      <c r="K140" s="45"/>
      <c r="L140" s="45"/>
      <c r="M140" s="45"/>
      <c r="N140" s="45"/>
      <c r="O140" s="45"/>
      <c r="P140" s="45"/>
      <c r="Q140" s="45"/>
      <c r="R140" s="45"/>
      <c r="S140" s="45"/>
      <c r="T140" s="45"/>
      <c r="U140" s="113"/>
    </row>
    <row r="141" spans="1:21" ht="144.94999999999999" hidden="1" customHeight="1">
      <c r="A141" s="46"/>
      <c r="B141" s="143" t="s">
        <v>48</v>
      </c>
      <c r="C141" s="143" t="s">
        <v>49</v>
      </c>
      <c r="D141" s="140" t="s">
        <v>59</v>
      </c>
      <c r="E141" s="140" t="s">
        <v>60</v>
      </c>
      <c r="F141" s="45"/>
      <c r="G141" s="267" t="s">
        <v>80</v>
      </c>
      <c r="H141" s="268"/>
      <c r="I141" s="45"/>
      <c r="J141" s="140" t="s">
        <v>77</v>
      </c>
      <c r="K141" s="45"/>
      <c r="L141" s="45"/>
      <c r="M141" s="45"/>
      <c r="N141" s="45"/>
      <c r="O141" s="45"/>
      <c r="P141" s="45"/>
      <c r="Q141" s="45"/>
      <c r="R141" s="45"/>
      <c r="S141" s="45"/>
      <c r="T141" s="45"/>
      <c r="U141" s="113"/>
    </row>
    <row r="142" spans="1:21" ht="16.5" hidden="1">
      <c r="A142" s="46">
        <v>1</v>
      </c>
      <c r="B142" s="183"/>
      <c r="C142" s="144" t="str">
        <f>IFERROR(VLOOKUP(B142,$B$27:$C$127,2,FALSE),"Error - enter exact counterparty name")</f>
        <v>Error - enter exact counterparty name</v>
      </c>
      <c r="D142" s="142">
        <f>IFERROR(VLOOKUP(B142,$B$27:$Q$127,17,FALSE),0)</f>
        <v>0</v>
      </c>
      <c r="E142" s="141">
        <f>IFERROR(VLOOKUP(B142,$B$27:$R$127,18,FALSE),0)</f>
        <v>0</v>
      </c>
      <c r="F142" s="45"/>
      <c r="G142" s="269"/>
      <c r="H142" s="270"/>
      <c r="I142" s="45"/>
      <c r="J142" s="45" t="str">
        <f>IF(ISBLANK(B142),"Are you sure you have no more qualifying non-deposit taking counterparties?",IF(OR(C142=Lists!$D$29,C142=Lists!$D$37),"Highly rated soverigns and supra-nationals do not qualify for inclusion in Top-5 non-Deposit Taking exposures",""))</f>
        <v>Are you sure you have no more qualifying non-deposit taking counterparties?</v>
      </c>
      <c r="K142" s="45"/>
      <c r="L142" s="45"/>
      <c r="M142" s="45"/>
      <c r="N142" s="45"/>
      <c r="O142" s="45"/>
      <c r="P142" s="45"/>
      <c r="Q142" s="45"/>
      <c r="R142" s="45"/>
      <c r="S142" s="45"/>
      <c r="T142" s="45"/>
      <c r="U142" s="113"/>
    </row>
    <row r="143" spans="1:21" ht="16.5" hidden="1">
      <c r="A143" s="46">
        <v>2</v>
      </c>
      <c r="B143" s="183"/>
      <c r="C143" s="144" t="str">
        <f t="shared" ref="C143:C146" si="14">IFERROR(VLOOKUP(B143,$B$27:$C$127,2,FALSE),"Error - enter exact counterparty name")</f>
        <v>Error - enter exact counterparty name</v>
      </c>
      <c r="D143" s="142">
        <f t="shared" ref="D143:D146" si="15">IFERROR(VLOOKUP(B143,$B$27:$Q$127,17,FALSE),0)</f>
        <v>0</v>
      </c>
      <c r="E143" s="141">
        <f t="shared" ref="E143:E146" si="16">IFERROR(VLOOKUP(B143,$B$27:$R$127,18,FALSE),0)</f>
        <v>0</v>
      </c>
      <c r="F143" s="45"/>
      <c r="G143" s="45"/>
      <c r="H143" s="45"/>
      <c r="I143" s="45"/>
      <c r="J143" s="45" t="str">
        <f>IF(ISBLANK(B143),"Are you sure you have no more qualifying non-deposit taking counterparties?",IF(OR(C143=Lists!$D$29,C143=Lists!$D$37),"Highly rated soverigns and supra-nationals do not qualify for inclusion in Top-5 non-Deposit Taking exposures",""))</f>
        <v>Are you sure you have no more qualifying non-deposit taking counterparties?</v>
      </c>
      <c r="K143" s="45"/>
      <c r="L143" s="45"/>
      <c r="M143" s="45"/>
      <c r="N143" s="45"/>
      <c r="O143" s="45"/>
      <c r="P143" s="45"/>
      <c r="Q143" s="45"/>
      <c r="R143" s="45"/>
      <c r="S143" s="45"/>
      <c r="T143" s="45"/>
      <c r="U143" s="113"/>
    </row>
    <row r="144" spans="1:21" ht="16.5" hidden="1">
      <c r="A144" s="46">
        <v>3</v>
      </c>
      <c r="B144" s="183"/>
      <c r="C144" s="144" t="str">
        <f t="shared" si="14"/>
        <v>Error - enter exact counterparty name</v>
      </c>
      <c r="D144" s="142">
        <f t="shared" si="15"/>
        <v>0</v>
      </c>
      <c r="E144" s="141">
        <f t="shared" si="16"/>
        <v>0</v>
      </c>
      <c r="F144" s="45"/>
      <c r="G144" s="45"/>
      <c r="H144" s="45"/>
      <c r="I144" s="45"/>
      <c r="J144" s="45" t="str">
        <f>IF(ISBLANK(B144),"Are you sure you have no more qualifying non-deposit taking counterparties?",IF(OR(C144=Lists!$D$29,C144=Lists!$D$37),"Highly rated soverigns and supra-nationals do not qualify for inclusion in Top-5 non-Deposit Taking exposures",""))</f>
        <v>Are you sure you have no more qualifying non-deposit taking counterparties?</v>
      </c>
      <c r="K144" s="45"/>
      <c r="L144" s="45"/>
      <c r="M144" s="45"/>
      <c r="N144" s="45"/>
      <c r="O144" s="45"/>
      <c r="P144" s="45"/>
      <c r="Q144" s="45"/>
      <c r="R144" s="45"/>
      <c r="S144" s="45"/>
      <c r="T144" s="45"/>
      <c r="U144" s="113"/>
    </row>
    <row r="145" spans="1:22" ht="16.5" hidden="1">
      <c r="A145" s="46">
        <v>4</v>
      </c>
      <c r="B145" s="183"/>
      <c r="C145" s="144" t="str">
        <f t="shared" si="14"/>
        <v>Error - enter exact counterparty name</v>
      </c>
      <c r="D145" s="142">
        <f t="shared" si="15"/>
        <v>0</v>
      </c>
      <c r="E145" s="141">
        <f t="shared" si="16"/>
        <v>0</v>
      </c>
      <c r="F145" s="45"/>
      <c r="G145" s="45"/>
      <c r="H145" s="45"/>
      <c r="I145" s="45"/>
      <c r="J145" s="45" t="str">
        <f>IF(ISBLANK(B145),"Are you sure you have no more qualifying non-deposit taking counterparties?",IF(OR(C145=Lists!$D$29,C145=Lists!$D$37),"Highly rated soverigns and supra-nationals do not qualify for inclusion in Top-5 non-Deposit Taking exposures",""))</f>
        <v>Are you sure you have no more qualifying non-deposit taking counterparties?</v>
      </c>
      <c r="K145" s="45"/>
      <c r="L145" s="45"/>
      <c r="M145" s="45"/>
      <c r="N145" s="45"/>
      <c r="O145" s="45"/>
      <c r="P145" s="45"/>
      <c r="Q145" s="45"/>
      <c r="R145" s="45"/>
      <c r="S145" s="45"/>
      <c r="T145" s="45"/>
      <c r="U145" s="113"/>
    </row>
    <row r="146" spans="1:22" ht="16.5" hidden="1">
      <c r="A146" s="46">
        <v>5</v>
      </c>
      <c r="B146" s="183"/>
      <c r="C146" s="144" t="str">
        <f t="shared" si="14"/>
        <v>Error - enter exact counterparty name</v>
      </c>
      <c r="D146" s="142">
        <f t="shared" si="15"/>
        <v>0</v>
      </c>
      <c r="E146" s="141">
        <f t="shared" si="16"/>
        <v>0</v>
      </c>
      <c r="F146" s="45"/>
      <c r="G146" s="45"/>
      <c r="H146" s="45"/>
      <c r="I146" s="45"/>
      <c r="J146" s="45" t="str">
        <f>IF(ISBLANK(B146),"Are you sure you have no more qualifying non-deposit taking counterparties?",IF(OR(C146=Lists!$D$29,C146=Lists!$D$37),"Highly rated soverigns and supra-nationals do not qualify for inclusion in Top-5 non-Deposit Taking exposures",""))</f>
        <v>Are you sure you have no more qualifying non-deposit taking counterparties?</v>
      </c>
      <c r="K146" s="45"/>
      <c r="L146" s="45"/>
      <c r="M146" s="45"/>
      <c r="N146" s="45"/>
      <c r="O146" s="45"/>
      <c r="P146" s="45"/>
      <c r="Q146" s="45"/>
      <c r="R146" s="45"/>
      <c r="S146" s="45"/>
      <c r="T146" s="45"/>
      <c r="U146" s="113"/>
    </row>
    <row r="147" spans="1:22" ht="17.25" hidden="1">
      <c r="A147" s="46"/>
      <c r="B147" s="196" t="s">
        <v>78</v>
      </c>
      <c r="C147" s="45"/>
      <c r="D147" s="142">
        <f t="shared" ref="D147" si="17">SUM(D142:D146)</f>
        <v>0</v>
      </c>
      <c r="E147" s="141">
        <f>SUM(E142:E146)</f>
        <v>0</v>
      </c>
      <c r="F147" s="45"/>
      <c r="G147" s="45"/>
      <c r="H147" s="45"/>
      <c r="I147" s="45"/>
      <c r="J147" s="45"/>
      <c r="K147" s="45"/>
      <c r="L147" s="45"/>
      <c r="M147" s="45"/>
      <c r="N147" s="45"/>
      <c r="O147" s="45"/>
      <c r="P147" s="45"/>
      <c r="Q147" s="45"/>
      <c r="R147" s="45"/>
      <c r="S147" s="45"/>
      <c r="T147" s="45"/>
      <c r="U147" s="113"/>
    </row>
    <row r="148" spans="1:22" ht="16.5">
      <c r="A148" s="46"/>
      <c r="B148" s="45"/>
      <c r="C148" s="45"/>
      <c r="D148" s="45"/>
      <c r="E148" s="45"/>
      <c r="F148" s="45"/>
      <c r="G148" s="45"/>
      <c r="H148" s="45"/>
      <c r="I148" s="45"/>
      <c r="J148" s="45"/>
      <c r="K148" s="45"/>
      <c r="L148" s="45"/>
      <c r="M148" s="45"/>
      <c r="N148" s="45"/>
      <c r="O148" s="45"/>
      <c r="P148" s="45"/>
      <c r="Q148" s="45"/>
      <c r="R148" s="45"/>
      <c r="S148" s="45"/>
      <c r="T148" s="45"/>
      <c r="U148" s="113"/>
      <c r="V148" s="113"/>
    </row>
    <row r="149" spans="1:22" ht="21" customHeight="1">
      <c r="A149" s="46"/>
      <c r="B149" s="45"/>
      <c r="C149" s="45"/>
      <c r="D149" s="45"/>
      <c r="E149" s="45"/>
      <c r="F149" s="45"/>
      <c r="G149" s="45"/>
      <c r="H149" s="45"/>
      <c r="I149" s="45"/>
      <c r="J149" s="45"/>
      <c r="K149" s="45"/>
      <c r="L149" s="45"/>
      <c r="M149" s="45"/>
      <c r="N149" s="45"/>
      <c r="O149" s="45"/>
      <c r="P149" s="45"/>
      <c r="Q149" s="45"/>
      <c r="R149" s="45"/>
      <c r="S149" s="45"/>
      <c r="T149" s="45"/>
      <c r="U149" s="45"/>
      <c r="V149" s="113"/>
    </row>
    <row r="150" spans="1:22" ht="21" customHeight="1">
      <c r="A150" s="46"/>
      <c r="B150" s="45"/>
      <c r="C150" s="45"/>
      <c r="D150" s="45"/>
      <c r="E150" s="45"/>
      <c r="F150" s="45"/>
      <c r="G150" s="45"/>
      <c r="H150" s="45"/>
      <c r="I150" s="45"/>
      <c r="J150" s="45"/>
      <c r="K150" s="45"/>
      <c r="L150" s="45"/>
      <c r="M150" s="45"/>
      <c r="N150" s="45"/>
      <c r="O150" s="45"/>
      <c r="P150" s="45"/>
      <c r="Q150" s="45"/>
      <c r="R150" s="45"/>
      <c r="S150" s="45"/>
      <c r="T150" s="45"/>
      <c r="U150" s="45"/>
      <c r="V150" s="113"/>
    </row>
    <row r="151" spans="1:22" ht="21" customHeight="1">
      <c r="A151" s="46"/>
      <c r="B151" s="45"/>
      <c r="C151" s="45"/>
      <c r="D151" s="45"/>
      <c r="E151" s="45"/>
      <c r="F151" s="45"/>
      <c r="G151" s="45"/>
      <c r="H151" s="45"/>
      <c r="I151" s="45"/>
      <c r="J151" s="45"/>
      <c r="K151" s="45"/>
      <c r="L151" s="45"/>
      <c r="M151" s="45"/>
      <c r="N151" s="45"/>
      <c r="O151" s="45"/>
      <c r="P151" s="45"/>
      <c r="Q151" s="45"/>
      <c r="R151" s="45"/>
      <c r="S151" s="45"/>
      <c r="T151" s="45"/>
      <c r="U151" s="45"/>
      <c r="V151" s="113"/>
    </row>
    <row r="152" spans="1:22" ht="21" customHeight="1">
      <c r="A152" s="46"/>
      <c r="B152" s="45"/>
      <c r="C152" s="45"/>
      <c r="D152" s="45"/>
      <c r="E152" s="45"/>
      <c r="F152" s="45"/>
      <c r="G152" s="45"/>
      <c r="H152" s="45"/>
      <c r="I152" s="45"/>
      <c r="J152" s="45"/>
      <c r="K152" s="45"/>
      <c r="L152" s="45"/>
      <c r="M152" s="45"/>
      <c r="N152" s="45"/>
      <c r="O152" s="45"/>
      <c r="P152" s="45"/>
      <c r="Q152" s="45"/>
      <c r="R152" s="45"/>
      <c r="S152" s="45"/>
      <c r="T152" s="45"/>
      <c r="U152" s="45"/>
      <c r="V152" s="113"/>
    </row>
    <row r="153" spans="1:22" ht="21" customHeight="1">
      <c r="A153" s="46"/>
      <c r="B153" s="45"/>
      <c r="C153" s="45"/>
      <c r="D153" s="45"/>
      <c r="E153" s="45"/>
      <c r="F153" s="45"/>
      <c r="G153" s="45"/>
      <c r="H153" s="45"/>
      <c r="I153" s="45"/>
      <c r="J153" s="45"/>
      <c r="K153" s="45"/>
      <c r="L153" s="45"/>
      <c r="M153" s="45"/>
      <c r="N153" s="45"/>
      <c r="O153" s="45"/>
      <c r="P153" s="45"/>
      <c r="Q153" s="45"/>
      <c r="R153" s="45"/>
      <c r="S153" s="45"/>
      <c r="T153" s="45"/>
      <c r="U153" s="45"/>
      <c r="V153" s="113"/>
    </row>
    <row r="154" spans="1:22" ht="21" customHeight="1">
      <c r="A154" s="46"/>
      <c r="B154" s="45"/>
      <c r="C154" s="45"/>
      <c r="D154" s="45"/>
      <c r="E154" s="45"/>
      <c r="F154" s="45"/>
      <c r="G154" s="45"/>
      <c r="H154" s="45"/>
      <c r="I154" s="45"/>
      <c r="J154" s="45"/>
      <c r="K154" s="45"/>
      <c r="L154" s="45"/>
      <c r="M154" s="45"/>
      <c r="N154" s="45"/>
      <c r="O154" s="45"/>
      <c r="P154" s="45"/>
      <c r="Q154" s="45"/>
      <c r="R154" s="45"/>
      <c r="S154" s="45"/>
      <c r="T154" s="45"/>
      <c r="U154" s="45"/>
      <c r="V154" s="113"/>
    </row>
    <row r="155" spans="1:22" ht="21" customHeight="1">
      <c r="A155" s="46"/>
      <c r="B155" s="45"/>
      <c r="C155" s="45"/>
      <c r="D155" s="45"/>
      <c r="E155" s="45"/>
      <c r="F155" s="45"/>
      <c r="G155" s="45"/>
      <c r="H155" s="45"/>
      <c r="I155" s="45"/>
      <c r="J155" s="45"/>
      <c r="K155" s="45"/>
      <c r="L155" s="45"/>
      <c r="M155" s="45"/>
      <c r="N155" s="45"/>
      <c r="O155" s="45"/>
      <c r="P155" s="45"/>
      <c r="Q155" s="45"/>
      <c r="R155" s="45"/>
      <c r="S155" s="45"/>
      <c r="T155" s="45"/>
      <c r="U155" s="45"/>
      <c r="V155" s="113"/>
    </row>
    <row r="156" spans="1:22" ht="21" customHeight="1">
      <c r="A156" s="46"/>
      <c r="B156" s="45"/>
      <c r="C156" s="45"/>
      <c r="D156" s="45"/>
      <c r="E156" s="45"/>
      <c r="F156" s="45"/>
      <c r="G156" s="45"/>
      <c r="H156" s="45"/>
      <c r="I156" s="45"/>
      <c r="J156" s="45"/>
      <c r="K156" s="45"/>
      <c r="L156" s="45"/>
      <c r="M156" s="45"/>
      <c r="N156" s="45"/>
      <c r="O156" s="45"/>
      <c r="P156" s="45"/>
      <c r="Q156" s="45"/>
      <c r="R156" s="45"/>
      <c r="S156" s="45"/>
      <c r="T156" s="45"/>
      <c r="U156" s="45"/>
      <c r="V156" s="113"/>
    </row>
    <row r="157" spans="1:22" ht="21" customHeight="1">
      <c r="A157" s="46"/>
      <c r="B157" s="45"/>
      <c r="C157" s="45"/>
      <c r="D157" s="45"/>
      <c r="E157" s="45"/>
      <c r="F157" s="45"/>
      <c r="G157" s="45"/>
      <c r="H157" s="45"/>
      <c r="I157" s="45"/>
      <c r="J157" s="45"/>
      <c r="K157" s="45"/>
      <c r="L157" s="45"/>
      <c r="M157" s="45"/>
      <c r="N157" s="45"/>
      <c r="O157" s="45"/>
      <c r="P157" s="45"/>
      <c r="Q157" s="45"/>
      <c r="R157" s="45"/>
      <c r="S157" s="45"/>
      <c r="T157" s="45"/>
      <c r="U157" s="45"/>
      <c r="V157" s="113"/>
    </row>
    <row r="158" spans="1:22" ht="21" customHeight="1">
      <c r="A158" s="46"/>
      <c r="B158" s="45"/>
      <c r="C158" s="45"/>
      <c r="D158" s="45"/>
      <c r="E158" s="45"/>
      <c r="F158" s="45"/>
      <c r="G158" s="45"/>
      <c r="H158" s="45"/>
      <c r="I158" s="45"/>
      <c r="J158" s="45"/>
      <c r="K158" s="45"/>
      <c r="L158" s="45"/>
      <c r="M158" s="45"/>
      <c r="N158" s="45"/>
      <c r="O158" s="45"/>
      <c r="P158" s="45"/>
      <c r="Q158" s="45"/>
      <c r="R158" s="45"/>
      <c r="S158" s="45"/>
      <c r="T158" s="45"/>
      <c r="U158" s="45"/>
      <c r="V158" s="113"/>
    </row>
    <row r="159" spans="1:22" ht="21" customHeight="1">
      <c r="A159" s="46"/>
      <c r="B159" s="45"/>
      <c r="C159" s="45"/>
      <c r="D159" s="45"/>
      <c r="E159" s="45"/>
      <c r="F159" s="45"/>
      <c r="G159" s="45"/>
      <c r="H159" s="45"/>
      <c r="I159" s="45"/>
      <c r="J159" s="45"/>
      <c r="K159" s="45"/>
      <c r="L159" s="45"/>
      <c r="M159" s="45"/>
      <c r="N159" s="45"/>
      <c r="O159" s="45"/>
      <c r="P159" s="45"/>
      <c r="Q159" s="45"/>
      <c r="R159" s="45"/>
      <c r="S159" s="45"/>
      <c r="T159" s="45"/>
      <c r="U159" s="45"/>
      <c r="V159" s="113"/>
    </row>
    <row r="160" spans="1:22" ht="21" customHeight="1">
      <c r="A160" s="46"/>
      <c r="B160" s="45"/>
      <c r="C160" s="45"/>
      <c r="D160" s="45"/>
      <c r="E160" s="45"/>
      <c r="F160" s="45"/>
      <c r="G160" s="45"/>
      <c r="H160" s="45"/>
      <c r="I160" s="45"/>
      <c r="J160" s="45"/>
      <c r="K160" s="45"/>
      <c r="L160" s="45"/>
      <c r="M160" s="45"/>
      <c r="N160" s="45"/>
      <c r="O160" s="45"/>
      <c r="P160" s="45"/>
      <c r="Q160" s="45"/>
      <c r="R160" s="45"/>
      <c r="S160" s="45"/>
      <c r="T160" s="45"/>
      <c r="U160" s="45"/>
      <c r="V160" s="113"/>
    </row>
    <row r="161" spans="1:22" ht="21" customHeight="1">
      <c r="A161" s="46"/>
      <c r="B161" s="45"/>
      <c r="C161" s="45"/>
      <c r="D161" s="45"/>
      <c r="E161" s="45"/>
      <c r="F161" s="45"/>
      <c r="G161" s="45"/>
      <c r="H161" s="45"/>
      <c r="I161" s="45"/>
      <c r="J161" s="45"/>
      <c r="K161" s="45"/>
      <c r="L161" s="45"/>
      <c r="M161" s="45"/>
      <c r="N161" s="45"/>
      <c r="O161" s="45"/>
      <c r="P161" s="45"/>
      <c r="Q161" s="45"/>
      <c r="R161" s="45"/>
      <c r="S161" s="45"/>
      <c r="T161" s="45"/>
      <c r="U161" s="45"/>
      <c r="V161" s="113"/>
    </row>
    <row r="162" spans="1:22" ht="21" customHeight="1">
      <c r="A162" s="46"/>
      <c r="B162" s="45"/>
      <c r="C162" s="45"/>
      <c r="D162" s="45"/>
      <c r="E162" s="45"/>
      <c r="F162" s="45"/>
      <c r="G162" s="45"/>
      <c r="H162" s="45"/>
      <c r="I162" s="45"/>
      <c r="J162" s="45"/>
      <c r="K162" s="45"/>
      <c r="L162" s="45"/>
      <c r="M162" s="45"/>
      <c r="N162" s="45"/>
      <c r="O162" s="45"/>
      <c r="P162" s="45"/>
      <c r="Q162" s="45"/>
      <c r="R162" s="45"/>
      <c r="S162" s="45"/>
      <c r="T162" s="45"/>
      <c r="U162" s="45"/>
      <c r="V162" s="113"/>
    </row>
    <row r="163" spans="1:22" ht="21" customHeight="1">
      <c r="A163" s="46"/>
      <c r="B163" s="45"/>
      <c r="C163" s="45"/>
      <c r="D163" s="45"/>
      <c r="E163" s="45"/>
      <c r="F163" s="45"/>
      <c r="G163" s="45"/>
      <c r="H163" s="45"/>
      <c r="I163" s="45"/>
      <c r="J163" s="45"/>
      <c r="K163" s="45"/>
      <c r="L163" s="45"/>
      <c r="M163" s="45"/>
      <c r="N163" s="45"/>
      <c r="O163" s="45"/>
      <c r="P163" s="45"/>
      <c r="Q163" s="45"/>
      <c r="R163" s="45"/>
      <c r="S163" s="45"/>
      <c r="T163" s="45"/>
      <c r="U163" s="45"/>
      <c r="V163" s="113"/>
    </row>
    <row r="164" spans="1:22" ht="21" customHeight="1">
      <c r="A164" s="46"/>
      <c r="B164" s="45"/>
      <c r="C164" s="45"/>
      <c r="D164" s="45"/>
      <c r="E164" s="45"/>
      <c r="F164" s="45"/>
      <c r="G164" s="45"/>
      <c r="H164" s="45"/>
      <c r="I164" s="45"/>
      <c r="J164" s="45"/>
      <c r="K164" s="45"/>
      <c r="L164" s="45"/>
      <c r="M164" s="45"/>
      <c r="N164" s="45"/>
      <c r="O164" s="45"/>
      <c r="P164" s="45"/>
      <c r="Q164" s="45"/>
      <c r="R164" s="45"/>
      <c r="S164" s="45"/>
      <c r="T164" s="45"/>
      <c r="U164" s="45"/>
      <c r="V164" s="113"/>
    </row>
    <row r="165" spans="1:22" ht="21" customHeight="1">
      <c r="A165" s="46"/>
      <c r="B165" s="45"/>
      <c r="C165" s="45"/>
      <c r="D165" s="45"/>
      <c r="E165" s="45"/>
      <c r="F165" s="45"/>
      <c r="G165" s="45"/>
      <c r="H165" s="45"/>
      <c r="I165" s="45"/>
      <c r="J165" s="45"/>
      <c r="K165" s="45"/>
      <c r="L165" s="45"/>
      <c r="M165" s="45"/>
      <c r="N165" s="45"/>
      <c r="O165" s="45"/>
      <c r="P165" s="45"/>
      <c r="Q165" s="45"/>
      <c r="R165" s="45"/>
      <c r="S165" s="45"/>
      <c r="T165" s="45"/>
      <c r="U165" s="45"/>
      <c r="V165" s="113"/>
    </row>
    <row r="166" spans="1:22" ht="21" customHeight="1">
      <c r="A166" s="46"/>
      <c r="B166" s="45"/>
      <c r="C166" s="45"/>
      <c r="D166" s="45"/>
      <c r="E166" s="45"/>
      <c r="F166" s="45"/>
      <c r="G166" s="45"/>
      <c r="H166" s="45"/>
      <c r="I166" s="45"/>
      <c r="J166" s="45"/>
      <c r="K166" s="45"/>
      <c r="L166" s="45"/>
      <c r="M166" s="45"/>
      <c r="N166" s="45"/>
      <c r="O166" s="45"/>
      <c r="P166" s="45"/>
      <c r="Q166" s="45"/>
      <c r="R166" s="45"/>
      <c r="S166" s="45"/>
      <c r="T166" s="45"/>
      <c r="U166" s="45"/>
      <c r="V166" s="113"/>
    </row>
    <row r="167" spans="1:22" ht="21" customHeight="1">
      <c r="A167" s="46"/>
      <c r="B167" s="45"/>
      <c r="C167" s="45"/>
      <c r="D167" s="45"/>
      <c r="E167" s="45"/>
      <c r="F167" s="45"/>
      <c r="G167" s="45"/>
      <c r="H167" s="45"/>
      <c r="I167" s="45"/>
      <c r="J167" s="45"/>
      <c r="K167" s="45"/>
      <c r="L167" s="45"/>
      <c r="M167" s="45"/>
      <c r="N167" s="45"/>
      <c r="O167" s="45"/>
      <c r="P167" s="45"/>
      <c r="Q167" s="45"/>
      <c r="R167" s="45"/>
      <c r="S167" s="45"/>
      <c r="T167" s="45"/>
      <c r="U167" s="45"/>
      <c r="V167" s="113"/>
    </row>
    <row r="168" spans="1:22" ht="21" customHeight="1">
      <c r="A168" s="46"/>
      <c r="B168" s="45"/>
      <c r="C168" s="45"/>
      <c r="D168" s="45"/>
      <c r="E168" s="45"/>
      <c r="F168" s="45"/>
      <c r="G168" s="45"/>
      <c r="H168" s="45"/>
      <c r="I168" s="45"/>
      <c r="J168" s="45"/>
      <c r="K168" s="45"/>
      <c r="L168" s="45"/>
      <c r="M168" s="45"/>
      <c r="N168" s="45"/>
      <c r="O168" s="45"/>
      <c r="P168" s="45"/>
      <c r="Q168" s="45"/>
      <c r="R168" s="45"/>
      <c r="S168" s="45"/>
      <c r="T168" s="45"/>
      <c r="U168" s="45"/>
      <c r="V168" s="113"/>
    </row>
    <row r="169" spans="1:22" ht="21" customHeight="1">
      <c r="A169" s="46"/>
      <c r="B169" s="45"/>
      <c r="C169" s="45"/>
      <c r="D169" s="45"/>
      <c r="E169" s="45"/>
      <c r="F169" s="45"/>
      <c r="G169" s="45"/>
      <c r="H169" s="45"/>
      <c r="I169" s="45"/>
      <c r="J169" s="45"/>
      <c r="K169" s="45"/>
      <c r="L169" s="45"/>
      <c r="M169" s="45"/>
      <c r="N169" s="45"/>
      <c r="O169" s="45"/>
      <c r="P169" s="45"/>
      <c r="Q169" s="45"/>
      <c r="R169" s="45"/>
      <c r="S169" s="45"/>
      <c r="T169" s="45"/>
      <c r="U169" s="45"/>
      <c r="V169" s="113"/>
    </row>
    <row r="170" spans="1:22" ht="21" customHeight="1">
      <c r="A170" s="46"/>
      <c r="B170" s="45"/>
      <c r="C170" s="45"/>
      <c r="D170" s="45"/>
      <c r="E170" s="45"/>
      <c r="F170" s="45"/>
      <c r="G170" s="45"/>
      <c r="H170" s="45"/>
      <c r="I170" s="45"/>
      <c r="J170" s="45"/>
      <c r="K170" s="45"/>
      <c r="L170" s="45"/>
      <c r="M170" s="45"/>
      <c r="N170" s="45"/>
      <c r="O170" s="45"/>
      <c r="P170" s="45"/>
      <c r="Q170" s="45"/>
      <c r="R170" s="45"/>
      <c r="S170" s="45"/>
      <c r="T170" s="45"/>
      <c r="U170" s="45"/>
      <c r="V170" s="113"/>
    </row>
    <row r="171" spans="1:22" ht="21" customHeight="1"/>
  </sheetData>
  <sheetProtection formatColumns="0" formatRows="0"/>
  <mergeCells count="35">
    <mergeCell ref="B101:U101"/>
    <mergeCell ref="B121:U121"/>
    <mergeCell ref="B78:U78"/>
    <mergeCell ref="B25:U25"/>
    <mergeCell ref="M21:N21"/>
    <mergeCell ref="L21:L22"/>
    <mergeCell ref="T21:T22"/>
    <mergeCell ref="O21:P21"/>
    <mergeCell ref="R21:R22"/>
    <mergeCell ref="S21:S22"/>
    <mergeCell ref="Q21:Q22"/>
    <mergeCell ref="D21:D22"/>
    <mergeCell ref="K21:K22"/>
    <mergeCell ref="B21:B22"/>
    <mergeCell ref="C21:C22"/>
    <mergeCell ref="I21:I22"/>
    <mergeCell ref="B1:U1"/>
    <mergeCell ref="B3:U3"/>
    <mergeCell ref="B2:U2"/>
    <mergeCell ref="U21:U22"/>
    <mergeCell ref="D15:G15"/>
    <mergeCell ref="D17:G17"/>
    <mergeCell ref="D19:G19"/>
    <mergeCell ref="B10:U10"/>
    <mergeCell ref="B11:U11"/>
    <mergeCell ref="D13:G13"/>
    <mergeCell ref="E21:H22"/>
    <mergeCell ref="J21:J22"/>
    <mergeCell ref="B5:U5"/>
    <mergeCell ref="B4:U4"/>
    <mergeCell ref="B129:T129"/>
    <mergeCell ref="G132:H132"/>
    <mergeCell ref="G133:H133"/>
    <mergeCell ref="G141:H141"/>
    <mergeCell ref="G142:H142"/>
  </mergeCells>
  <conditionalFormatting sqref="S27:T71 S80:T99 S103:T119">
    <cfRule type="cellIs" dxfId="6" priority="4" operator="greaterThanOrEqual">
      <formula>0.1</formula>
    </cfRule>
  </conditionalFormatting>
  <conditionalFormatting sqref="S80:T99">
    <cfRule type="cellIs" dxfId="5" priority="5" operator="greaterThanOrEqual">
      <formula>0.1</formula>
    </cfRule>
  </conditionalFormatting>
  <conditionalFormatting sqref="S103:T119 S80:T99 S27:T71">
    <cfRule type="containsErrors" dxfId="4" priority="11">
      <formula>ISERROR(S27)</formula>
    </cfRule>
  </conditionalFormatting>
  <conditionalFormatting sqref="S103:T119">
    <cfRule type="cellIs" dxfId="3" priority="7" operator="greaterThanOrEqual">
      <formula>0.1</formula>
    </cfRule>
  </conditionalFormatting>
  <conditionalFormatting sqref="S123:T127">
    <cfRule type="cellIs" dxfId="2" priority="1" operator="greaterThanOrEqual">
      <formula>0.1</formula>
    </cfRule>
    <cfRule type="cellIs" dxfId="1" priority="2" operator="greaterThanOrEqual">
      <formula>0.1</formula>
    </cfRule>
    <cfRule type="containsErrors" dxfId="0" priority="3">
      <formula>ISERROR(S123)</formula>
    </cfRule>
  </conditionalFormatting>
  <dataValidations count="4">
    <dataValidation operator="greaterThanOrEqual" allowBlank="1" showInputMessage="1" showErrorMessage="1" errorTitle="Data Entry Error" error="Only whole values of 0 or greater are allowed.  Please re-enter your data." sqref="S27:T76 S103:T119 S123:T127 S80:T99" xr:uid="{00000000-0002-0000-0100-000000000000}"/>
    <dataValidation type="whole" operator="greaterThanOrEqual" allowBlank="1" showInputMessage="1" showErrorMessage="1" errorTitle="Data Entry Error" error="Only whole values of 0 or greater are allowed.  Please re-enter your data." sqref="D72:D76" xr:uid="{00000000-0002-0000-0100-000001000000}">
      <formula1>0</formula1>
    </dataValidation>
    <dataValidation type="list" allowBlank="1" showInputMessage="1" showErrorMessage="1" sqref="C103:C119 C123:C127 C80:C99" xr:uid="{00000000-0002-0000-0100-000002000000}">
      <formula1>ANZSIC</formula1>
    </dataValidation>
    <dataValidation allowBlank="1" showInputMessage="1" showErrorMessage="1" sqref="C142:C146" xr:uid="{C55264E5-E61E-4799-9986-D4E928C2F766}"/>
  </dataValidations>
  <printOptions verticalCentered="1"/>
  <pageMargins left="0.70866141732283472" right="0.70866141732283472" top="0.74803149606299213" bottom="0.74803149606299213" header="0.31496062992125984" footer="0.31496062992125984"/>
  <pageSetup paperSize="8" scale="35" orientation="landscape" r:id="rId1"/>
  <headerFooter>
    <oddHeader>&amp;C&amp;"Calibri"&amp;10&amp;K000000 IN CONFIDENCE&amp;1#_x000D_</oddHeader>
    <oddFooter>&amp;C_x000D_&amp;1#&amp;"Calibri"&amp;10&amp;K000000 IN CONFIDENCE</oddFooter>
  </headerFooter>
  <legacyDrawing r:id="rId2"/>
  <extLst>
    <ext xmlns:x14="http://schemas.microsoft.com/office/spreadsheetml/2009/9/main" uri="{CCE6A557-97BC-4b89-ADB6-D9C93CAAB3DF}">
      <x14:dataValidations xmlns:xm="http://schemas.microsoft.com/office/excel/2006/main" count="9">
        <x14:dataValidation type="list" operator="greaterThanOrEqual" allowBlank="1" showInputMessage="1" showErrorMessage="1" errorTitle="Data Entry Error" error="Only whole values of 0 or greater are allowed.  Please re-enter your data." xr:uid="{00000000-0002-0000-0100-000003000000}">
          <x14:formula1>
            <xm:f>Lists!$I$2:$I$23</xm:f>
          </x14:formula1>
          <xm:sqref>E66:E76 E103:E119 E123:E127</xm:sqref>
        </x14:dataValidation>
        <x14:dataValidation type="list" allowBlank="1" showInputMessage="1" showErrorMessage="1" xr:uid="{00000000-0002-0000-0100-000004000000}">
          <x14:formula1>
            <xm:f>Lists!$J$2:$J$21</xm:f>
          </x14:formula1>
          <xm:sqref>F66:F76 F103:F119 F123:F127</xm:sqref>
        </x14:dataValidation>
        <x14:dataValidation type="list" allowBlank="1" showInputMessage="1" showErrorMessage="1" xr:uid="{00000000-0002-0000-0100-000005000000}">
          <x14:formula1>
            <xm:f>Lists!$K$2:$K$22</xm:f>
          </x14:formula1>
          <xm:sqref>G103:G119 H66:H76 G80:G99 G123:G127 G27:G76 N16</xm:sqref>
        </x14:dataValidation>
        <x14:dataValidation type="list" allowBlank="1" showInputMessage="1" showErrorMessage="1" xr:uid="{00000000-0002-0000-0100-000006000000}">
          <x14:formula1>
            <xm:f>Lists!$I$2:$I$25</xm:f>
          </x14:formula1>
          <xm:sqref>N14</xm:sqref>
        </x14:dataValidation>
        <x14:dataValidation type="list" allowBlank="1" showInputMessage="1" showErrorMessage="1" xr:uid="{00000000-0002-0000-0100-000007000000}">
          <x14:formula1>
            <xm:f>Lists!$J$2:$J$25</xm:f>
          </x14:formula1>
          <xm:sqref>N15 F27:F65 F80:F99</xm:sqref>
        </x14:dataValidation>
        <x14:dataValidation type="list" allowBlank="1" showInputMessage="1" showErrorMessage="1" xr:uid="{208665AA-969E-4001-B141-A3EC12A12099}">
          <x14:formula1>
            <xm:f>Lists!$L$2:$L$23</xm:f>
          </x14:formula1>
          <xm:sqref>H27:H65 H103:H119 H123:H127 H80:H99</xm:sqref>
        </x14:dataValidation>
        <x14:dataValidation type="list" allowBlank="1" showInputMessage="1" showErrorMessage="1" xr:uid="{00000000-0002-0000-0100-000009000000}">
          <x14:formula1>
            <xm:f>Lists!$F$2:$F$71</xm:f>
          </x14:formula1>
          <xm:sqref>B66:B76</xm:sqref>
        </x14:dataValidation>
        <x14:dataValidation type="list" allowBlank="1" showInputMessage="1" showErrorMessage="1" xr:uid="{1CC2AE2F-E896-43B1-9D10-0FF233B8E660}">
          <x14:formula1>
            <xm:f>Lists!$F$2:$F$75</xm:f>
          </x14:formula1>
          <xm:sqref>B27:B65 B133</xm:sqref>
        </x14:dataValidation>
        <x14:dataValidation type="list" operator="greaterThanOrEqual" allowBlank="1" showInputMessage="1" showErrorMessage="1" errorTitle="Data Entry Error" error="Only whole values of 0 or greater are allowed.  Please re-enter your data." xr:uid="{0FD58853-1D43-48F5-8EBD-8367E64FF231}">
          <x14:formula1>
            <xm:f>Lists!$I$2:$I$25</xm:f>
          </x14:formula1>
          <xm:sqref>E27:E65 E80:E99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rgb="FF00A499"/>
  </sheetPr>
  <dimension ref="A1:Q88"/>
  <sheetViews>
    <sheetView showGridLines="0" view="pageBreakPreview" zoomScale="75" zoomScaleNormal="100" zoomScaleSheetLayoutView="75" workbookViewId="0">
      <selection activeCell="R29" sqref="R29"/>
    </sheetView>
  </sheetViews>
  <sheetFormatPr defaultColWidth="9.140625" defaultRowHeight="16.5"/>
  <cols>
    <col min="1" max="1" width="6.7109375" style="1" customWidth="1"/>
    <col min="2" max="2" width="5" style="1" customWidth="1"/>
    <col min="3" max="3" width="4.7109375" style="1" customWidth="1"/>
    <col min="4" max="4" width="11.5703125" style="6" customWidth="1"/>
    <col min="5" max="5" width="4.7109375" style="1" customWidth="1"/>
    <col min="6" max="6" width="12.7109375" style="6" customWidth="1"/>
    <col min="7" max="7" width="20.42578125" style="1" customWidth="1"/>
    <col min="8" max="8" width="2.85546875" style="1" customWidth="1"/>
    <col min="9" max="9" width="11" style="1" customWidth="1"/>
    <col min="10" max="10" width="10.140625" style="1" customWidth="1"/>
    <col min="11" max="12" width="2.7109375" style="1" customWidth="1"/>
    <col min="13" max="13" width="5.5703125" style="1" customWidth="1"/>
    <col min="14" max="14" width="6" style="1" customWidth="1"/>
    <col min="15" max="15" width="7.42578125" style="1" customWidth="1"/>
    <col min="16" max="16384" width="9.140625" style="1"/>
  </cols>
  <sheetData>
    <row r="1" spans="1:17" ht="6" customHeight="1">
      <c r="A1" s="77"/>
      <c r="B1" s="105"/>
      <c r="C1" s="105"/>
      <c r="D1" s="105"/>
      <c r="E1" s="105"/>
      <c r="F1" s="105"/>
      <c r="G1" s="105"/>
      <c r="H1" s="105"/>
      <c r="I1" s="105"/>
      <c r="J1" s="105"/>
      <c r="K1" s="105"/>
      <c r="L1" s="105"/>
      <c r="M1" s="105"/>
      <c r="N1" s="106"/>
      <c r="O1" s="77"/>
    </row>
    <row r="2" spans="1:17" ht="33.75" customHeight="1">
      <c r="A2" s="78"/>
      <c r="B2" s="78"/>
      <c r="C2" s="327" t="s">
        <v>81</v>
      </c>
      <c r="D2" s="327"/>
      <c r="E2" s="327"/>
      <c r="F2" s="327"/>
      <c r="G2" s="327"/>
      <c r="H2" s="327"/>
      <c r="I2" s="327"/>
      <c r="J2" s="327"/>
      <c r="K2" s="327"/>
      <c r="L2" s="327"/>
      <c r="M2" s="327"/>
      <c r="N2" s="78"/>
      <c r="O2" s="78"/>
    </row>
    <row r="3" spans="1:17" ht="28.5" customHeight="1">
      <c r="A3" s="78"/>
      <c r="B3" s="78"/>
      <c r="C3" s="78"/>
      <c r="D3" s="79"/>
      <c r="E3" s="78"/>
      <c r="F3" s="79"/>
      <c r="G3" s="78"/>
      <c r="H3" s="78"/>
      <c r="I3" s="78"/>
      <c r="J3" s="78"/>
      <c r="K3" s="78"/>
      <c r="L3" s="78"/>
      <c r="M3" s="78"/>
      <c r="N3" s="78"/>
      <c r="O3" s="78"/>
    </row>
    <row r="4" spans="1:17" ht="25.5" customHeight="1">
      <c r="A4" s="80">
        <v>1</v>
      </c>
      <c r="B4" s="91"/>
      <c r="C4" s="328" t="s">
        <v>82</v>
      </c>
      <c r="D4" s="328"/>
      <c r="E4" s="328"/>
      <c r="F4" s="328"/>
      <c r="G4" s="328"/>
      <c r="H4" s="328"/>
      <c r="I4" s="328"/>
      <c r="J4" s="328"/>
      <c r="K4" s="328"/>
      <c r="L4" s="328"/>
      <c r="M4" s="328"/>
      <c r="N4" s="78"/>
      <c r="O4" s="78"/>
    </row>
    <row r="5" spans="1:17" ht="20.45" customHeight="1">
      <c r="A5" s="220"/>
      <c r="B5" s="82"/>
      <c r="C5" s="297" t="s">
        <v>83</v>
      </c>
      <c r="D5" s="297"/>
      <c r="E5" s="297"/>
      <c r="F5" s="297"/>
      <c r="G5" s="297"/>
      <c r="H5" s="297"/>
      <c r="I5" s="297"/>
      <c r="J5" s="297"/>
      <c r="K5" s="297"/>
      <c r="L5" s="297"/>
      <c r="M5" s="83"/>
      <c r="N5" s="78"/>
      <c r="O5" s="78"/>
    </row>
    <row r="6" spans="1:17" ht="5.0999999999999996" customHeight="1">
      <c r="A6" s="220"/>
      <c r="B6" s="220"/>
      <c r="C6" s="305"/>
      <c r="D6" s="305"/>
      <c r="E6" s="305"/>
      <c r="F6" s="305"/>
      <c r="G6" s="305"/>
      <c r="H6" s="305"/>
      <c r="I6" s="305"/>
      <c r="J6" s="84"/>
      <c r="K6" s="85"/>
      <c r="L6" s="85"/>
      <c r="M6" s="85"/>
      <c r="N6" s="78"/>
      <c r="O6" s="78"/>
    </row>
    <row r="7" spans="1:17" ht="20.100000000000001" customHeight="1">
      <c r="A7" s="220"/>
      <c r="B7" s="220"/>
      <c r="C7" s="298"/>
      <c r="D7" s="298"/>
      <c r="E7" s="306" t="s">
        <v>84</v>
      </c>
      <c r="F7" s="306"/>
      <c r="G7" s="306"/>
      <c r="H7" s="86"/>
      <c r="I7" s="306" t="s">
        <v>85</v>
      </c>
      <c r="J7" s="306"/>
      <c r="K7" s="306"/>
      <c r="L7" s="306"/>
      <c r="M7" s="306"/>
      <c r="N7" s="78"/>
      <c r="O7" s="78"/>
    </row>
    <row r="8" spans="1:17" ht="5.0999999999999996" customHeight="1">
      <c r="A8" s="221" t="s">
        <v>0</v>
      </c>
      <c r="B8" s="221"/>
      <c r="C8" s="221"/>
      <c r="D8" s="222"/>
      <c r="E8" s="221"/>
      <c r="F8" s="222"/>
      <c r="G8" s="221"/>
      <c r="H8" s="221"/>
      <c r="I8" s="221"/>
      <c r="J8" s="221" t="s">
        <v>0</v>
      </c>
      <c r="K8" s="221" t="s">
        <v>0</v>
      </c>
      <c r="L8" s="221" t="s">
        <v>0</v>
      </c>
      <c r="M8" s="221" t="s">
        <v>0</v>
      </c>
      <c r="N8" s="221" t="s">
        <v>0</v>
      </c>
      <c r="O8" s="78"/>
      <c r="P8" s="13"/>
      <c r="Q8" s="14"/>
    </row>
    <row r="9" spans="1:17" ht="20.100000000000001" customHeight="1">
      <c r="A9" s="220"/>
      <c r="B9" s="220"/>
      <c r="C9" s="298" t="s">
        <v>86</v>
      </c>
      <c r="D9" s="298"/>
      <c r="E9" s="307"/>
      <c r="F9" s="308"/>
      <c r="G9" s="309"/>
      <c r="H9" s="87"/>
      <c r="I9" s="307"/>
      <c r="J9" s="308"/>
      <c r="K9" s="308"/>
      <c r="L9" s="308"/>
      <c r="M9" s="309"/>
      <c r="N9" s="78"/>
      <c r="O9" s="78"/>
    </row>
    <row r="10" spans="1:17" ht="5.0999999999999996" customHeight="1">
      <c r="A10" s="221" t="s">
        <v>0</v>
      </c>
      <c r="B10" s="221"/>
      <c r="C10" s="221"/>
      <c r="D10" s="222"/>
      <c r="E10" s="197"/>
      <c r="F10" s="223"/>
      <c r="G10" s="197"/>
      <c r="H10" s="197"/>
      <c r="I10" s="197"/>
      <c r="J10" s="197" t="s">
        <v>0</v>
      </c>
      <c r="K10" s="197" t="s">
        <v>0</v>
      </c>
      <c r="L10" s="197" t="s">
        <v>0</v>
      </c>
      <c r="M10" s="197" t="s">
        <v>0</v>
      </c>
      <c r="N10" s="221" t="s">
        <v>0</v>
      </c>
      <c r="O10" s="78"/>
      <c r="P10" s="13"/>
      <c r="Q10" s="14"/>
    </row>
    <row r="11" spans="1:17" ht="20.100000000000001" customHeight="1">
      <c r="A11" s="221" t="s">
        <v>0</v>
      </c>
      <c r="B11" s="22" t="s">
        <v>19</v>
      </c>
      <c r="C11" s="298" t="s">
        <v>20</v>
      </c>
      <c r="D11" s="298"/>
      <c r="E11" s="299"/>
      <c r="F11" s="300"/>
      <c r="G11" s="301"/>
      <c r="H11" s="197"/>
      <c r="I11" s="299"/>
      <c r="J11" s="300"/>
      <c r="K11" s="300"/>
      <c r="L11" s="300"/>
      <c r="M11" s="301"/>
      <c r="N11" s="221"/>
      <c r="O11" s="78"/>
    </row>
    <row r="12" spans="1:17" ht="5.0999999999999996" customHeight="1">
      <c r="A12" s="221" t="s">
        <v>0</v>
      </c>
      <c r="B12" s="221" t="s">
        <v>0</v>
      </c>
      <c r="C12" s="221" t="s">
        <v>0</v>
      </c>
      <c r="D12" s="222" t="s">
        <v>0</v>
      </c>
      <c r="E12" s="197" t="s">
        <v>0</v>
      </c>
      <c r="F12" s="223" t="s">
        <v>0</v>
      </c>
      <c r="G12" s="197" t="s">
        <v>0</v>
      </c>
      <c r="H12" s="197" t="s">
        <v>0</v>
      </c>
      <c r="I12" s="197" t="s">
        <v>0</v>
      </c>
      <c r="J12" s="197" t="s">
        <v>0</v>
      </c>
      <c r="K12" s="197" t="s">
        <v>0</v>
      </c>
      <c r="L12" s="197" t="s">
        <v>0</v>
      </c>
      <c r="M12" s="197" t="s">
        <v>0</v>
      </c>
      <c r="N12" s="221" t="s">
        <v>0</v>
      </c>
      <c r="O12" s="78"/>
    </row>
    <row r="13" spans="1:17" ht="20.100000000000001" customHeight="1">
      <c r="A13" s="221" t="s">
        <v>0</v>
      </c>
      <c r="B13" s="22" t="s">
        <v>21</v>
      </c>
      <c r="C13" s="298" t="s">
        <v>22</v>
      </c>
      <c r="D13" s="298"/>
      <c r="E13" s="302"/>
      <c r="F13" s="303"/>
      <c r="G13" s="304"/>
      <c r="H13" s="197" t="s">
        <v>0</v>
      </c>
      <c r="I13" s="302"/>
      <c r="J13" s="300"/>
      <c r="K13" s="300"/>
      <c r="L13" s="300"/>
      <c r="M13" s="301"/>
      <c r="N13" s="221" t="s">
        <v>0</v>
      </c>
      <c r="O13" s="78"/>
    </row>
    <row r="14" spans="1:17" ht="5.0999999999999996" customHeight="1">
      <c r="A14" s="220"/>
      <c r="B14" s="220"/>
      <c r="C14" s="305"/>
      <c r="D14" s="305"/>
      <c r="E14" s="305"/>
      <c r="F14" s="305"/>
      <c r="G14" s="305"/>
      <c r="H14" s="305"/>
      <c r="I14" s="305"/>
      <c r="J14" s="84"/>
      <c r="K14" s="85"/>
      <c r="L14" s="85"/>
      <c r="M14" s="85"/>
      <c r="N14" s="78"/>
      <c r="O14" s="78"/>
    </row>
    <row r="15" spans="1:17" ht="19.5" customHeight="1">
      <c r="A15" s="220"/>
      <c r="B15" s="220"/>
      <c r="C15" s="298"/>
      <c r="D15" s="298"/>
      <c r="E15" s="306" t="s">
        <v>87</v>
      </c>
      <c r="F15" s="306"/>
      <c r="G15" s="306"/>
      <c r="H15" s="86"/>
      <c r="I15" s="88"/>
      <c r="J15" s="88"/>
      <c r="K15" s="88"/>
      <c r="L15" s="88"/>
      <c r="M15" s="88"/>
      <c r="N15" s="78"/>
      <c r="O15" s="78"/>
    </row>
    <row r="16" spans="1:17" ht="5.0999999999999996" customHeight="1">
      <c r="A16" s="221" t="s">
        <v>0</v>
      </c>
      <c r="B16" s="221"/>
      <c r="C16" s="221"/>
      <c r="D16" s="222"/>
      <c r="E16" s="221"/>
      <c r="F16" s="222"/>
      <c r="G16" s="221"/>
      <c r="H16" s="221"/>
      <c r="I16" s="88"/>
      <c r="J16" s="88"/>
      <c r="K16" s="88"/>
      <c r="L16" s="88"/>
      <c r="M16" s="88"/>
      <c r="N16" s="78"/>
      <c r="O16" s="78"/>
      <c r="P16" s="13"/>
      <c r="Q16" s="14"/>
    </row>
    <row r="17" spans="1:17" ht="20.100000000000001" customHeight="1">
      <c r="A17" s="220"/>
      <c r="B17" s="220"/>
      <c r="C17" s="298" t="s">
        <v>86</v>
      </c>
      <c r="D17" s="298"/>
      <c r="E17" s="307"/>
      <c r="F17" s="308"/>
      <c r="G17" s="309"/>
      <c r="H17" s="86"/>
      <c r="I17" s="88"/>
      <c r="J17" s="88"/>
      <c r="K17" s="88"/>
      <c r="L17" s="88"/>
      <c r="M17" s="88"/>
      <c r="N17" s="78"/>
      <c r="O17" s="78"/>
    </row>
    <row r="18" spans="1:17" ht="5.0999999999999996" customHeight="1">
      <c r="A18" s="221" t="s">
        <v>0</v>
      </c>
      <c r="B18" s="221"/>
      <c r="C18" s="221"/>
      <c r="D18" s="222"/>
      <c r="E18" s="197"/>
      <c r="F18" s="223"/>
      <c r="G18" s="197"/>
      <c r="H18" s="221"/>
      <c r="I18" s="88"/>
      <c r="J18" s="88"/>
      <c r="K18" s="88"/>
      <c r="L18" s="88"/>
      <c r="M18" s="88"/>
      <c r="N18" s="78"/>
      <c r="O18" s="78"/>
      <c r="P18" s="13"/>
      <c r="Q18" s="14"/>
    </row>
    <row r="19" spans="1:17" ht="20.100000000000001" customHeight="1">
      <c r="A19" s="221" t="s">
        <v>0</v>
      </c>
      <c r="B19" s="22" t="s">
        <v>19</v>
      </c>
      <c r="C19" s="298" t="s">
        <v>20</v>
      </c>
      <c r="D19" s="298"/>
      <c r="E19" s="299"/>
      <c r="F19" s="300"/>
      <c r="G19" s="301"/>
      <c r="H19" s="221"/>
      <c r="I19" s="88"/>
      <c r="J19" s="88"/>
      <c r="K19" s="88"/>
      <c r="L19" s="88"/>
      <c r="M19" s="88"/>
      <c r="N19" s="78"/>
      <c r="O19" s="78"/>
    </row>
    <row r="20" spans="1:17" ht="5.0999999999999996" customHeight="1">
      <c r="A20" s="221" t="s">
        <v>0</v>
      </c>
      <c r="B20" s="221" t="s">
        <v>0</v>
      </c>
      <c r="C20" s="221" t="s">
        <v>0</v>
      </c>
      <c r="D20" s="222" t="s">
        <v>0</v>
      </c>
      <c r="E20" s="197" t="s">
        <v>0</v>
      </c>
      <c r="F20" s="223" t="s">
        <v>0</v>
      </c>
      <c r="G20" s="197" t="s">
        <v>0</v>
      </c>
      <c r="H20" s="221" t="s">
        <v>0</v>
      </c>
      <c r="I20" s="88"/>
      <c r="J20" s="88"/>
      <c r="K20" s="88"/>
      <c r="L20" s="88"/>
      <c r="M20" s="88"/>
      <c r="N20" s="78"/>
      <c r="O20" s="78"/>
    </row>
    <row r="21" spans="1:17" ht="20.100000000000001" customHeight="1">
      <c r="A21" s="221" t="s">
        <v>0</v>
      </c>
      <c r="B21" s="22" t="s">
        <v>21</v>
      </c>
      <c r="C21" s="298" t="s">
        <v>22</v>
      </c>
      <c r="D21" s="298"/>
      <c r="E21" s="302"/>
      <c r="F21" s="303"/>
      <c r="G21" s="304"/>
      <c r="H21" s="221" t="s">
        <v>0</v>
      </c>
      <c r="I21" s="88"/>
      <c r="J21" s="88"/>
      <c r="K21" s="88"/>
      <c r="L21" s="88"/>
      <c r="M21" s="88"/>
      <c r="N21" s="78"/>
      <c r="O21" s="78"/>
    </row>
    <row r="22" spans="1:17" ht="9.9499999999999993" customHeight="1">
      <c r="A22" s="220"/>
      <c r="B22" s="89"/>
      <c r="C22" s="83"/>
      <c r="D22" s="90"/>
      <c r="E22" s="83"/>
      <c r="F22" s="90"/>
      <c r="G22" s="83"/>
      <c r="H22" s="83"/>
      <c r="I22" s="88"/>
      <c r="J22" s="88"/>
      <c r="K22" s="88"/>
      <c r="L22" s="88"/>
      <c r="M22" s="88"/>
      <c r="N22" s="78"/>
      <c r="O22" s="78"/>
    </row>
    <row r="23" spans="1:17" ht="3.95" customHeight="1">
      <c r="A23" s="323"/>
      <c r="B23" s="323"/>
      <c r="C23" s="323"/>
      <c r="D23" s="323"/>
      <c r="E23" s="323"/>
      <c r="F23" s="323"/>
      <c r="G23" s="323"/>
      <c r="H23" s="323"/>
      <c r="I23" s="323"/>
      <c r="J23" s="323"/>
      <c r="K23" s="323"/>
      <c r="L23" s="323"/>
      <c r="M23" s="323"/>
      <c r="N23" s="78"/>
      <c r="O23" s="78"/>
    </row>
    <row r="24" spans="1:17" ht="3.95" customHeight="1">
      <c r="A24" s="220"/>
      <c r="B24" s="220"/>
      <c r="C24" s="305"/>
      <c r="D24" s="305"/>
      <c r="E24" s="305"/>
      <c r="F24" s="305"/>
      <c r="G24" s="305"/>
      <c r="H24" s="305"/>
      <c r="I24" s="305"/>
      <c r="J24" s="84"/>
      <c r="K24" s="85"/>
      <c r="L24" s="85"/>
      <c r="M24" s="85"/>
      <c r="N24" s="78"/>
      <c r="O24" s="78"/>
    </row>
    <row r="25" spans="1:17" ht="20.100000000000001" customHeight="1">
      <c r="A25" s="80">
        <v>2</v>
      </c>
      <c r="B25" s="91"/>
      <c r="C25" s="328" t="s">
        <v>88</v>
      </c>
      <c r="D25" s="328"/>
      <c r="E25" s="328"/>
      <c r="F25" s="328"/>
      <c r="G25" s="328"/>
      <c r="H25" s="328"/>
      <c r="I25" s="328"/>
      <c r="J25" s="328"/>
      <c r="K25" s="328"/>
      <c r="L25" s="328"/>
      <c r="M25" s="328"/>
      <c r="N25" s="94"/>
      <c r="O25" s="78"/>
    </row>
    <row r="26" spans="1:17" ht="20.100000000000001" customHeight="1">
      <c r="A26" s="220"/>
      <c r="B26" s="82"/>
      <c r="C26" s="297" t="s">
        <v>89</v>
      </c>
      <c r="D26" s="297"/>
      <c r="E26" s="297"/>
      <c r="F26" s="297"/>
      <c r="G26" s="297"/>
      <c r="H26" s="297"/>
      <c r="I26" s="297"/>
      <c r="J26" s="297"/>
      <c r="K26" s="297"/>
      <c r="L26" s="297"/>
      <c r="M26" s="83"/>
      <c r="N26" s="78"/>
      <c r="O26" s="78"/>
    </row>
    <row r="27" spans="1:17" ht="15.95" customHeight="1">
      <c r="A27" s="220"/>
      <c r="B27" s="220"/>
      <c r="C27" s="297"/>
      <c r="D27" s="297"/>
      <c r="E27" s="297"/>
      <c r="F27" s="297"/>
      <c r="G27" s="297"/>
      <c r="H27" s="297"/>
      <c r="I27" s="297"/>
      <c r="J27" s="297"/>
      <c r="K27" s="297"/>
      <c r="L27" s="297"/>
      <c r="M27" s="83"/>
      <c r="N27" s="78"/>
      <c r="O27" s="78"/>
    </row>
    <row r="28" spans="1:17" ht="3" customHeight="1">
      <c r="A28" s="220"/>
      <c r="B28" s="220"/>
      <c r="C28" s="305"/>
      <c r="D28" s="305"/>
      <c r="E28" s="305"/>
      <c r="F28" s="305"/>
      <c r="G28" s="305"/>
      <c r="H28" s="305"/>
      <c r="I28" s="305"/>
      <c r="J28" s="84"/>
      <c r="K28" s="85"/>
      <c r="L28" s="85"/>
      <c r="M28" s="85"/>
      <c r="N28" s="78"/>
      <c r="O28" s="78"/>
    </row>
    <row r="29" spans="1:17" ht="20.100000000000001" customHeight="1">
      <c r="A29" s="220"/>
      <c r="B29" s="220"/>
      <c r="C29" s="310"/>
      <c r="D29" s="311"/>
      <c r="E29" s="311"/>
      <c r="F29" s="311"/>
      <c r="G29" s="311"/>
      <c r="H29" s="311"/>
      <c r="I29" s="311"/>
      <c r="J29" s="311"/>
      <c r="K29" s="311"/>
      <c r="L29" s="311"/>
      <c r="M29" s="312"/>
      <c r="N29" s="78"/>
      <c r="O29" s="78"/>
    </row>
    <row r="30" spans="1:17" ht="20.100000000000001" customHeight="1">
      <c r="A30" s="220"/>
      <c r="B30" s="220"/>
      <c r="C30" s="313"/>
      <c r="D30" s="314"/>
      <c r="E30" s="314"/>
      <c r="F30" s="314"/>
      <c r="G30" s="314"/>
      <c r="H30" s="314"/>
      <c r="I30" s="314"/>
      <c r="J30" s="314"/>
      <c r="K30" s="314"/>
      <c r="L30" s="314"/>
      <c r="M30" s="315"/>
      <c r="N30" s="78"/>
      <c r="O30" s="78"/>
    </row>
    <row r="31" spans="1:17" ht="20.100000000000001" customHeight="1">
      <c r="A31" s="220"/>
      <c r="B31" s="220"/>
      <c r="C31" s="316"/>
      <c r="D31" s="317"/>
      <c r="E31" s="317"/>
      <c r="F31" s="317"/>
      <c r="G31" s="317"/>
      <c r="H31" s="317"/>
      <c r="I31" s="317"/>
      <c r="J31" s="317"/>
      <c r="K31" s="317"/>
      <c r="L31" s="317"/>
      <c r="M31" s="318"/>
      <c r="N31" s="78"/>
      <c r="O31" s="78"/>
    </row>
    <row r="32" spans="1:17" ht="9.9499999999999993" customHeight="1">
      <c r="A32" s="220"/>
      <c r="B32" s="220"/>
      <c r="C32" s="95"/>
      <c r="D32" s="96"/>
      <c r="E32" s="95"/>
      <c r="F32" s="96"/>
      <c r="G32" s="95"/>
      <c r="H32" s="95"/>
      <c r="I32" s="95"/>
      <c r="J32" s="95"/>
      <c r="K32" s="95"/>
      <c r="L32" s="95"/>
      <c r="M32" s="83"/>
      <c r="N32" s="78"/>
      <c r="O32" s="78"/>
    </row>
    <row r="33" spans="1:15" ht="20.100000000000001" customHeight="1">
      <c r="A33" s="220"/>
      <c r="B33" s="89"/>
      <c r="C33" s="297" t="s">
        <v>90</v>
      </c>
      <c r="D33" s="297"/>
      <c r="E33" s="297"/>
      <c r="F33" s="297"/>
      <c r="G33" s="297"/>
      <c r="H33" s="297"/>
      <c r="I33" s="297"/>
      <c r="J33" s="297"/>
      <c r="K33" s="297"/>
      <c r="L33" s="297"/>
      <c r="M33" s="83"/>
      <c r="N33" s="78"/>
      <c r="O33" s="78"/>
    </row>
    <row r="34" spans="1:15" ht="15.95" customHeight="1">
      <c r="A34" s="220"/>
      <c r="B34" s="89"/>
      <c r="C34" s="297"/>
      <c r="D34" s="297"/>
      <c r="E34" s="297"/>
      <c r="F34" s="297"/>
      <c r="G34" s="297"/>
      <c r="H34" s="297"/>
      <c r="I34" s="297"/>
      <c r="J34" s="297"/>
      <c r="K34" s="297"/>
      <c r="L34" s="297"/>
      <c r="M34" s="83"/>
      <c r="N34" s="78"/>
      <c r="O34" s="78"/>
    </row>
    <row r="35" spans="1:15" ht="4.5" customHeight="1">
      <c r="A35" s="220"/>
      <c r="B35" s="89"/>
      <c r="C35" s="305"/>
      <c r="D35" s="305"/>
      <c r="E35" s="305"/>
      <c r="F35" s="305"/>
      <c r="G35" s="305"/>
      <c r="H35" s="305"/>
      <c r="I35" s="305"/>
      <c r="J35" s="84"/>
      <c r="K35" s="85"/>
      <c r="L35" s="85"/>
      <c r="M35" s="85"/>
      <c r="N35" s="78"/>
      <c r="O35" s="78"/>
    </row>
    <row r="36" spans="1:15" ht="20.100000000000001" customHeight="1">
      <c r="A36" s="220"/>
      <c r="B36" s="89"/>
      <c r="C36" s="329"/>
      <c r="D36" s="330"/>
      <c r="E36" s="330"/>
      <c r="F36" s="330"/>
      <c r="G36" s="330"/>
      <c r="H36" s="330"/>
      <c r="I36" s="330"/>
      <c r="J36" s="330"/>
      <c r="K36" s="330"/>
      <c r="L36" s="330"/>
      <c r="M36" s="331"/>
      <c r="N36" s="78"/>
      <c r="O36" s="78"/>
    </row>
    <row r="37" spans="1:15" ht="20.100000000000001" customHeight="1">
      <c r="A37" s="220"/>
      <c r="B37" s="89"/>
      <c r="C37" s="332"/>
      <c r="D37" s="333"/>
      <c r="E37" s="333"/>
      <c r="F37" s="333"/>
      <c r="G37" s="333"/>
      <c r="H37" s="333"/>
      <c r="I37" s="333"/>
      <c r="J37" s="333"/>
      <c r="K37" s="333"/>
      <c r="L37" s="333"/>
      <c r="M37" s="334"/>
      <c r="N37" s="78"/>
      <c r="O37" s="78"/>
    </row>
    <row r="38" spans="1:15" ht="20.100000000000001" customHeight="1">
      <c r="A38" s="220"/>
      <c r="B38" s="89"/>
      <c r="C38" s="335"/>
      <c r="D38" s="336"/>
      <c r="E38" s="336"/>
      <c r="F38" s="336"/>
      <c r="G38" s="336"/>
      <c r="H38" s="336"/>
      <c r="I38" s="336"/>
      <c r="J38" s="336"/>
      <c r="K38" s="336"/>
      <c r="L38" s="336"/>
      <c r="M38" s="337"/>
      <c r="N38" s="78"/>
      <c r="O38" s="78"/>
    </row>
    <row r="39" spans="1:15" ht="9.9499999999999993" customHeight="1">
      <c r="A39" s="220"/>
      <c r="B39" s="89"/>
      <c r="C39" s="81"/>
      <c r="D39" s="97"/>
      <c r="E39" s="81"/>
      <c r="F39" s="97"/>
      <c r="G39" s="81"/>
      <c r="H39" s="81"/>
      <c r="I39" s="81"/>
      <c r="J39" s="81"/>
      <c r="K39" s="98"/>
      <c r="L39" s="99"/>
      <c r="M39" s="100"/>
      <c r="N39" s="78"/>
      <c r="O39" s="78"/>
    </row>
    <row r="40" spans="1:15" ht="20.100000000000001" customHeight="1">
      <c r="A40" s="220"/>
      <c r="B40" s="89"/>
      <c r="C40" s="297" t="s">
        <v>91</v>
      </c>
      <c r="D40" s="297"/>
      <c r="E40" s="297"/>
      <c r="F40" s="297"/>
      <c r="G40" s="297"/>
      <c r="H40" s="297"/>
      <c r="I40" s="297"/>
      <c r="J40" s="297"/>
      <c r="K40" s="297"/>
      <c r="L40" s="297"/>
      <c r="M40" s="83"/>
      <c r="N40" s="78"/>
      <c r="O40" s="78"/>
    </row>
    <row r="41" spans="1:15" ht="15.95" customHeight="1">
      <c r="A41" s="220"/>
      <c r="B41" s="89"/>
      <c r="C41" s="297"/>
      <c r="D41" s="297"/>
      <c r="E41" s="297"/>
      <c r="F41" s="297"/>
      <c r="G41" s="297"/>
      <c r="H41" s="297"/>
      <c r="I41" s="297"/>
      <c r="J41" s="297"/>
      <c r="K41" s="297"/>
      <c r="L41" s="297"/>
      <c r="M41" s="83"/>
      <c r="N41" s="78"/>
      <c r="O41" s="78"/>
    </row>
    <row r="42" spans="1:15" ht="3.6" customHeight="1">
      <c r="A42" s="220"/>
      <c r="B42" s="89"/>
      <c r="C42" s="305"/>
      <c r="D42" s="305"/>
      <c r="E42" s="305"/>
      <c r="F42" s="305"/>
      <c r="G42" s="305"/>
      <c r="H42" s="305"/>
      <c r="I42" s="305"/>
      <c r="J42" s="84"/>
      <c r="K42" s="85"/>
      <c r="L42" s="85"/>
      <c r="M42" s="85"/>
      <c r="N42" s="78"/>
      <c r="O42" s="78"/>
    </row>
    <row r="43" spans="1:15" ht="20.100000000000001" customHeight="1">
      <c r="A43" s="220"/>
      <c r="B43" s="89"/>
      <c r="C43" s="329"/>
      <c r="D43" s="330"/>
      <c r="E43" s="330"/>
      <c r="F43" s="330"/>
      <c r="G43" s="330"/>
      <c r="H43" s="330"/>
      <c r="I43" s="330"/>
      <c r="J43" s="330"/>
      <c r="K43" s="330"/>
      <c r="L43" s="330"/>
      <c r="M43" s="331"/>
      <c r="N43" s="78"/>
      <c r="O43" s="78"/>
    </row>
    <row r="44" spans="1:15" ht="20.100000000000001" customHeight="1">
      <c r="A44" s="220"/>
      <c r="B44" s="89"/>
      <c r="C44" s="332"/>
      <c r="D44" s="333"/>
      <c r="E44" s="333"/>
      <c r="F44" s="333"/>
      <c r="G44" s="333"/>
      <c r="H44" s="333"/>
      <c r="I44" s="333"/>
      <c r="J44" s="333"/>
      <c r="K44" s="333"/>
      <c r="L44" s="333"/>
      <c r="M44" s="334"/>
      <c r="N44" s="78"/>
      <c r="O44" s="78"/>
    </row>
    <row r="45" spans="1:15" ht="20.100000000000001" customHeight="1">
      <c r="A45" s="220"/>
      <c r="B45" s="89"/>
      <c r="C45" s="335"/>
      <c r="D45" s="336"/>
      <c r="E45" s="336"/>
      <c r="F45" s="336"/>
      <c r="G45" s="336"/>
      <c r="H45" s="336"/>
      <c r="I45" s="336"/>
      <c r="J45" s="336"/>
      <c r="K45" s="336"/>
      <c r="L45" s="336"/>
      <c r="M45" s="337"/>
      <c r="N45" s="78"/>
      <c r="O45" s="78"/>
    </row>
    <row r="46" spans="1:15" ht="9.75" customHeight="1">
      <c r="A46" s="220"/>
      <c r="B46" s="89"/>
      <c r="C46" s="81"/>
      <c r="D46" s="97"/>
      <c r="E46" s="81"/>
      <c r="F46" s="97"/>
      <c r="G46" s="81"/>
      <c r="H46" s="81"/>
      <c r="I46" s="81"/>
      <c r="J46" s="81"/>
      <c r="K46" s="98"/>
      <c r="L46" s="99"/>
      <c r="M46" s="100"/>
      <c r="N46" s="78"/>
      <c r="O46" s="78"/>
    </row>
    <row r="47" spans="1:15" ht="3.95" customHeight="1">
      <c r="A47" s="220"/>
      <c r="B47" s="220"/>
      <c r="C47" s="81"/>
      <c r="D47" s="97"/>
      <c r="E47" s="81"/>
      <c r="F47" s="97"/>
      <c r="G47" s="81"/>
      <c r="H47" s="81"/>
      <c r="I47" s="81"/>
      <c r="J47" s="81"/>
      <c r="K47" s="81"/>
      <c r="L47" s="81"/>
      <c r="M47" s="81"/>
      <c r="N47" s="78"/>
      <c r="O47" s="78"/>
    </row>
    <row r="48" spans="1:15" ht="9.9499999999999993" customHeight="1">
      <c r="A48" s="220"/>
      <c r="B48" s="220"/>
      <c r="C48" s="81"/>
      <c r="D48" s="97"/>
      <c r="E48" s="81"/>
      <c r="F48" s="97"/>
      <c r="G48" s="81"/>
      <c r="H48" s="81"/>
      <c r="I48" s="81"/>
      <c r="J48" s="81"/>
      <c r="K48" s="81"/>
      <c r="L48" s="81"/>
      <c r="M48" s="81"/>
      <c r="N48" s="78"/>
      <c r="O48" s="78"/>
    </row>
    <row r="49" spans="1:15" ht="21" customHeight="1">
      <c r="A49" s="80">
        <v>3</v>
      </c>
      <c r="B49" s="91"/>
      <c r="C49" s="328" t="s">
        <v>92</v>
      </c>
      <c r="D49" s="328"/>
      <c r="E49" s="328"/>
      <c r="F49" s="328"/>
      <c r="G49" s="328"/>
      <c r="H49" s="328"/>
      <c r="I49" s="328"/>
      <c r="J49" s="328"/>
      <c r="K49" s="328"/>
      <c r="L49" s="328"/>
      <c r="M49" s="328"/>
      <c r="N49" s="78"/>
      <c r="O49" s="78"/>
    </row>
    <row r="50" spans="1:15" ht="19.5" customHeight="1">
      <c r="A50" s="220"/>
      <c r="B50" s="82"/>
      <c r="C50" s="297" t="s">
        <v>93</v>
      </c>
      <c r="D50" s="297"/>
      <c r="E50" s="297"/>
      <c r="F50" s="297"/>
      <c r="G50" s="297"/>
      <c r="H50" s="297"/>
      <c r="I50" s="297"/>
      <c r="J50" s="297"/>
      <c r="K50" s="297"/>
      <c r="L50" s="297"/>
      <c r="M50" s="83"/>
      <c r="N50" s="78"/>
      <c r="O50" s="78"/>
    </row>
    <row r="51" spans="1:15" ht="16.5" customHeight="1">
      <c r="A51" s="220"/>
      <c r="B51" s="220"/>
      <c r="C51" s="297"/>
      <c r="D51" s="297"/>
      <c r="E51" s="297"/>
      <c r="F51" s="297"/>
      <c r="G51" s="297"/>
      <c r="H51" s="297"/>
      <c r="I51" s="297"/>
      <c r="J51" s="297"/>
      <c r="K51" s="297"/>
      <c r="L51" s="297"/>
      <c r="M51" s="83"/>
      <c r="N51" s="78"/>
      <c r="O51" s="78"/>
    </row>
    <row r="52" spans="1:15" ht="5.0999999999999996" customHeight="1">
      <c r="A52" s="220"/>
      <c r="B52" s="220"/>
      <c r="C52" s="305"/>
      <c r="D52" s="305"/>
      <c r="E52" s="305"/>
      <c r="F52" s="305"/>
      <c r="G52" s="305"/>
      <c r="H52" s="305"/>
      <c r="I52" s="305"/>
      <c r="J52" s="84"/>
      <c r="K52" s="85"/>
      <c r="L52" s="85"/>
      <c r="M52" s="85"/>
      <c r="N52" s="78"/>
      <c r="O52" s="78"/>
    </row>
    <row r="53" spans="1:15" ht="20.100000000000001" customHeight="1">
      <c r="A53" s="220"/>
      <c r="B53" s="220"/>
      <c r="C53" s="338"/>
      <c r="D53" s="339"/>
      <c r="E53" s="339"/>
      <c r="F53" s="339"/>
      <c r="G53" s="339"/>
      <c r="H53" s="339"/>
      <c r="I53" s="339"/>
      <c r="J53" s="339"/>
      <c r="K53" s="339"/>
      <c r="L53" s="339"/>
      <c r="M53" s="340"/>
      <c r="N53" s="78"/>
      <c r="O53" s="78"/>
    </row>
    <row r="54" spans="1:15" ht="9.9499999999999993" customHeight="1">
      <c r="A54" s="220"/>
      <c r="B54" s="220"/>
      <c r="C54" s="95"/>
      <c r="D54" s="96"/>
      <c r="E54" s="95"/>
      <c r="F54" s="96"/>
      <c r="G54" s="95"/>
      <c r="H54" s="95"/>
      <c r="I54" s="95"/>
      <c r="J54" s="95"/>
      <c r="K54" s="95"/>
      <c r="L54" s="95"/>
      <c r="M54" s="83"/>
      <c r="N54" s="78"/>
      <c r="O54" s="78"/>
    </row>
    <row r="55" spans="1:15" ht="20.100000000000001" customHeight="1">
      <c r="A55" s="220"/>
      <c r="B55" s="89"/>
      <c r="C55" s="297" t="s">
        <v>94</v>
      </c>
      <c r="D55" s="297"/>
      <c r="E55" s="297"/>
      <c r="F55" s="297"/>
      <c r="G55" s="297"/>
      <c r="H55" s="297"/>
      <c r="I55" s="297"/>
      <c r="J55" s="297"/>
      <c r="K55" s="297"/>
      <c r="L55" s="297"/>
      <c r="M55" s="83"/>
      <c r="N55" s="78"/>
      <c r="O55" s="78"/>
    </row>
    <row r="56" spans="1:15" ht="15.95" customHeight="1">
      <c r="A56" s="220"/>
      <c r="B56" s="89"/>
      <c r="C56" s="297"/>
      <c r="D56" s="297"/>
      <c r="E56" s="297"/>
      <c r="F56" s="297"/>
      <c r="G56" s="297"/>
      <c r="H56" s="297"/>
      <c r="I56" s="297"/>
      <c r="J56" s="297"/>
      <c r="K56" s="297"/>
      <c r="L56" s="297"/>
      <c r="M56" s="83"/>
      <c r="N56" s="78"/>
      <c r="O56" s="78"/>
    </row>
    <row r="57" spans="1:15" ht="5.0999999999999996" customHeight="1">
      <c r="A57" s="220"/>
      <c r="B57" s="89"/>
      <c r="C57" s="305"/>
      <c r="D57" s="305"/>
      <c r="E57" s="305"/>
      <c r="F57" s="305"/>
      <c r="G57" s="305"/>
      <c r="H57" s="305"/>
      <c r="I57" s="305"/>
      <c r="J57" s="84"/>
      <c r="K57" s="85"/>
      <c r="L57" s="85"/>
      <c r="M57" s="85"/>
      <c r="N57" s="78"/>
      <c r="O57" s="78"/>
    </row>
    <row r="58" spans="1:15" ht="20.100000000000001" customHeight="1">
      <c r="A58" s="220"/>
      <c r="B58" s="89"/>
      <c r="C58" s="329"/>
      <c r="D58" s="330"/>
      <c r="E58" s="330"/>
      <c r="F58" s="330"/>
      <c r="G58" s="330"/>
      <c r="H58" s="330"/>
      <c r="I58" s="330"/>
      <c r="J58" s="330"/>
      <c r="K58" s="330"/>
      <c r="L58" s="330"/>
      <c r="M58" s="331"/>
      <c r="N58" s="78"/>
      <c r="O58" s="78"/>
    </row>
    <row r="59" spans="1:15" ht="20.100000000000001" customHeight="1">
      <c r="A59" s="220"/>
      <c r="B59" s="89"/>
      <c r="C59" s="332"/>
      <c r="D59" s="333"/>
      <c r="E59" s="333"/>
      <c r="F59" s="333"/>
      <c r="G59" s="333"/>
      <c r="H59" s="333"/>
      <c r="I59" s="333"/>
      <c r="J59" s="333"/>
      <c r="K59" s="333"/>
      <c r="L59" s="333"/>
      <c r="M59" s="334"/>
      <c r="N59" s="78"/>
      <c r="O59" s="78"/>
    </row>
    <row r="60" spans="1:15" ht="20.100000000000001" customHeight="1">
      <c r="A60" s="220"/>
      <c r="B60" s="89"/>
      <c r="C60" s="332"/>
      <c r="D60" s="333"/>
      <c r="E60" s="333"/>
      <c r="F60" s="333"/>
      <c r="G60" s="333"/>
      <c r="H60" s="333"/>
      <c r="I60" s="333"/>
      <c r="J60" s="333"/>
      <c r="K60" s="333"/>
      <c r="L60" s="333"/>
      <c r="M60" s="334"/>
      <c r="N60" s="78"/>
      <c r="O60" s="78"/>
    </row>
    <row r="61" spans="1:15" ht="20.100000000000001" customHeight="1">
      <c r="A61" s="220"/>
      <c r="B61" s="89"/>
      <c r="C61" s="335"/>
      <c r="D61" s="336"/>
      <c r="E61" s="336"/>
      <c r="F61" s="336"/>
      <c r="G61" s="336"/>
      <c r="H61" s="336"/>
      <c r="I61" s="336"/>
      <c r="J61" s="336"/>
      <c r="K61" s="336"/>
      <c r="L61" s="336"/>
      <c r="M61" s="337"/>
      <c r="N61" s="78"/>
      <c r="O61" s="78"/>
    </row>
    <row r="62" spans="1:15" ht="9.9499999999999993" customHeight="1">
      <c r="A62" s="220"/>
      <c r="B62" s="89"/>
      <c r="C62" s="81"/>
      <c r="D62" s="97"/>
      <c r="E62" s="81"/>
      <c r="F62" s="97"/>
      <c r="G62" s="81"/>
      <c r="H62" s="81"/>
      <c r="I62" s="81"/>
      <c r="J62" s="81"/>
      <c r="K62" s="98"/>
      <c r="L62" s="99"/>
      <c r="M62" s="100"/>
      <c r="N62" s="78"/>
      <c r="O62" s="78"/>
    </row>
    <row r="63" spans="1:15" ht="3.95" customHeight="1">
      <c r="A63" s="220"/>
      <c r="B63" s="220"/>
      <c r="C63" s="81"/>
      <c r="D63" s="97"/>
      <c r="E63" s="81"/>
      <c r="F63" s="97"/>
      <c r="G63" s="81"/>
      <c r="H63" s="81"/>
      <c r="I63" s="81"/>
      <c r="J63" s="81"/>
      <c r="K63" s="81"/>
      <c r="L63" s="81"/>
      <c r="M63" s="81"/>
      <c r="N63" s="78"/>
      <c r="O63" s="78"/>
    </row>
    <row r="64" spans="1:15" ht="9.9499999999999993" customHeight="1">
      <c r="A64" s="220"/>
      <c r="B64" s="220"/>
      <c r="C64" s="325" t="s">
        <v>95</v>
      </c>
      <c r="D64" s="325"/>
      <c r="E64" s="325"/>
      <c r="F64" s="325"/>
      <c r="G64" s="325"/>
      <c r="H64" s="325"/>
      <c r="I64" s="325"/>
      <c r="J64" s="325"/>
      <c r="K64" s="325"/>
      <c r="L64" s="325"/>
      <c r="M64" s="325"/>
      <c r="N64" s="78"/>
      <c r="O64" s="78"/>
    </row>
    <row r="65" spans="1:17" ht="20.45" customHeight="1">
      <c r="A65" s="80">
        <v>4</v>
      </c>
      <c r="B65" s="93"/>
      <c r="C65" s="325"/>
      <c r="D65" s="325"/>
      <c r="E65" s="325"/>
      <c r="F65" s="325"/>
      <c r="G65" s="325"/>
      <c r="H65" s="325"/>
      <c r="I65" s="325"/>
      <c r="J65" s="325"/>
      <c r="K65" s="325"/>
      <c r="L65" s="325"/>
      <c r="M65" s="325"/>
      <c r="N65" s="92"/>
      <c r="O65" s="78"/>
    </row>
    <row r="66" spans="1:17">
      <c r="A66" s="78"/>
      <c r="B66" s="78"/>
      <c r="C66" s="319" t="s">
        <v>96</v>
      </c>
      <c r="D66" s="319"/>
      <c r="E66" s="319"/>
      <c r="F66" s="319"/>
      <c r="G66" s="319"/>
      <c r="H66" s="319"/>
      <c r="I66" s="319"/>
      <c r="J66" s="319"/>
      <c r="K66" s="78"/>
      <c r="L66" s="78"/>
      <c r="M66" s="78"/>
      <c r="N66" s="78"/>
      <c r="O66" s="78"/>
    </row>
    <row r="67" spans="1:17">
      <c r="A67" s="78"/>
      <c r="B67" s="78"/>
      <c r="C67" s="319"/>
      <c r="D67" s="319"/>
      <c r="E67" s="319"/>
      <c r="F67" s="319"/>
      <c r="G67" s="319"/>
      <c r="H67" s="319"/>
      <c r="I67" s="319"/>
      <c r="J67" s="319"/>
      <c r="K67" s="78"/>
      <c r="L67" s="78"/>
      <c r="M67" s="78"/>
      <c r="N67" s="78"/>
      <c r="O67" s="78"/>
    </row>
    <row r="68" spans="1:17" ht="5.0999999999999996" customHeight="1">
      <c r="A68" s="78"/>
      <c r="B68" s="78"/>
      <c r="C68" s="94"/>
      <c r="D68" s="101"/>
      <c r="E68" s="94"/>
      <c r="F68" s="101"/>
      <c r="G68" s="94"/>
      <c r="H68" s="94"/>
      <c r="I68" s="94"/>
      <c r="J68" s="94"/>
      <c r="K68" s="78"/>
      <c r="L68" s="78"/>
      <c r="M68" s="78"/>
      <c r="N68" s="78"/>
      <c r="O68" s="78"/>
    </row>
    <row r="69" spans="1:17" ht="20.100000000000001" customHeight="1">
      <c r="A69" s="78"/>
      <c r="B69" s="78"/>
      <c r="C69" s="103"/>
      <c r="D69" s="101" t="s">
        <v>97</v>
      </c>
      <c r="E69" s="103"/>
      <c r="F69" s="101" t="s">
        <v>98</v>
      </c>
      <c r="G69" s="94"/>
      <c r="H69" s="94"/>
      <c r="I69" s="94"/>
      <c r="J69" s="94"/>
      <c r="K69" s="78"/>
      <c r="L69" s="78"/>
      <c r="M69" s="78"/>
      <c r="N69" s="78"/>
      <c r="O69" s="78"/>
    </row>
    <row r="70" spans="1:17" ht="9.9499999999999993" customHeight="1">
      <c r="A70" s="220"/>
      <c r="B70" s="92"/>
      <c r="C70" s="92"/>
      <c r="D70" s="93"/>
      <c r="E70" s="92"/>
      <c r="F70" s="93"/>
      <c r="G70" s="92"/>
      <c r="H70" s="92"/>
      <c r="I70" s="92"/>
      <c r="J70" s="92"/>
      <c r="K70" s="92"/>
      <c r="L70" s="92"/>
      <c r="M70" s="92"/>
      <c r="N70" s="92"/>
      <c r="O70" s="78"/>
    </row>
    <row r="71" spans="1:17" ht="3.95" customHeight="1">
      <c r="A71" s="323"/>
      <c r="B71" s="323"/>
      <c r="C71" s="323"/>
      <c r="D71" s="323"/>
      <c r="E71" s="323"/>
      <c r="F71" s="323"/>
      <c r="G71" s="323"/>
      <c r="H71" s="323"/>
      <c r="I71" s="323"/>
      <c r="J71" s="323"/>
      <c r="K71" s="323"/>
      <c r="L71" s="323"/>
      <c r="M71" s="323"/>
      <c r="N71" s="78"/>
      <c r="O71" s="78"/>
    </row>
    <row r="72" spans="1:17" ht="9.9499999999999993" customHeight="1">
      <c r="A72" s="220"/>
      <c r="B72" s="220"/>
      <c r="C72" s="81"/>
      <c r="D72" s="97"/>
      <c r="E72" s="81"/>
      <c r="F72" s="97"/>
      <c r="G72" s="81"/>
      <c r="H72" s="81"/>
      <c r="I72" s="81"/>
      <c r="J72" s="81"/>
      <c r="K72" s="81"/>
      <c r="L72" s="81"/>
      <c r="M72" s="81"/>
      <c r="N72" s="78"/>
      <c r="O72" s="78"/>
    </row>
    <row r="73" spans="1:17" ht="20.100000000000001" customHeight="1">
      <c r="A73" s="80">
        <v>5</v>
      </c>
      <c r="B73" s="92"/>
      <c r="C73" s="325" t="s">
        <v>99</v>
      </c>
      <c r="D73" s="325"/>
      <c r="E73" s="325"/>
      <c r="F73" s="325"/>
      <c r="G73" s="325"/>
      <c r="H73" s="325"/>
      <c r="I73" s="325"/>
      <c r="J73" s="325"/>
      <c r="K73" s="325"/>
      <c r="L73" s="325"/>
      <c r="M73" s="325"/>
      <c r="N73" s="92"/>
      <c r="O73" s="78"/>
    </row>
    <row r="74" spans="1:17" ht="31.5" customHeight="1">
      <c r="A74" s="78"/>
      <c r="B74" s="78"/>
      <c r="C74" s="319" t="s">
        <v>100</v>
      </c>
      <c r="D74" s="319"/>
      <c r="E74" s="319"/>
      <c r="F74" s="319"/>
      <c r="G74" s="319"/>
      <c r="H74" s="319"/>
      <c r="I74" s="319"/>
      <c r="J74" s="319"/>
      <c r="K74" s="78"/>
      <c r="L74" s="78"/>
      <c r="M74" s="78"/>
      <c r="N74" s="78"/>
      <c r="O74" s="78"/>
    </row>
    <row r="75" spans="1:17" ht="5.0999999999999996" customHeight="1">
      <c r="A75" s="221" t="s">
        <v>0</v>
      </c>
      <c r="B75" s="221"/>
      <c r="C75" s="221"/>
      <c r="D75" s="222"/>
      <c r="E75" s="221"/>
      <c r="F75" s="222"/>
      <c r="G75" s="221"/>
      <c r="H75" s="221"/>
      <c r="I75" s="88"/>
      <c r="J75" s="88"/>
      <c r="K75" s="88"/>
      <c r="L75" s="88"/>
      <c r="M75" s="88"/>
      <c r="N75" s="78"/>
      <c r="O75" s="78"/>
      <c r="P75" s="13"/>
      <c r="Q75" s="14"/>
    </row>
    <row r="76" spans="1:17" ht="20.100000000000001" customHeight="1">
      <c r="A76" s="220"/>
      <c r="B76" s="220"/>
      <c r="C76" s="298" t="s">
        <v>86</v>
      </c>
      <c r="D76" s="298"/>
      <c r="E76" s="307"/>
      <c r="F76" s="308"/>
      <c r="G76" s="309"/>
      <c r="H76" s="86"/>
      <c r="I76" s="88"/>
      <c r="J76" s="88"/>
      <c r="K76" s="88"/>
      <c r="L76" s="88"/>
      <c r="M76" s="88"/>
      <c r="N76" s="78"/>
      <c r="O76" s="78"/>
    </row>
    <row r="77" spans="1:17" ht="5.0999999999999996" customHeight="1">
      <c r="A77" s="221" t="s">
        <v>0</v>
      </c>
      <c r="B77" s="221"/>
      <c r="C77" s="221"/>
      <c r="D77" s="222"/>
      <c r="E77" s="221"/>
      <c r="F77" s="222"/>
      <c r="G77" s="221"/>
      <c r="H77" s="221"/>
      <c r="I77" s="88"/>
      <c r="J77" s="88"/>
      <c r="K77" s="88"/>
      <c r="L77" s="88"/>
      <c r="M77" s="88"/>
      <c r="N77" s="78"/>
      <c r="O77" s="78"/>
      <c r="P77" s="13"/>
      <c r="Q77" s="14"/>
    </row>
    <row r="78" spans="1:17" ht="20.100000000000001" customHeight="1">
      <c r="A78" s="221" t="s">
        <v>0</v>
      </c>
      <c r="B78" s="224"/>
      <c r="C78" s="298" t="s">
        <v>101</v>
      </c>
      <c r="D78" s="298"/>
      <c r="E78" s="320"/>
      <c r="F78" s="321"/>
      <c r="G78" s="322"/>
      <c r="H78" s="221"/>
      <c r="I78" s="88"/>
      <c r="J78" s="88"/>
      <c r="K78" s="88"/>
      <c r="L78" s="88"/>
      <c r="M78" s="88"/>
      <c r="N78" s="78"/>
      <c r="O78" s="78"/>
    </row>
    <row r="79" spans="1:17" ht="9.9499999999999993" customHeight="1">
      <c r="A79" s="221" t="s">
        <v>0</v>
      </c>
      <c r="B79" s="221" t="s">
        <v>0</v>
      </c>
      <c r="C79" s="221" t="s">
        <v>0</v>
      </c>
      <c r="D79" s="222" t="s">
        <v>0</v>
      </c>
      <c r="E79" s="221" t="s">
        <v>0</v>
      </c>
      <c r="F79" s="222" t="s">
        <v>0</v>
      </c>
      <c r="G79" s="221" t="s">
        <v>0</v>
      </c>
      <c r="H79" s="221" t="s">
        <v>0</v>
      </c>
      <c r="I79" s="88"/>
      <c r="J79" s="88"/>
      <c r="K79" s="88"/>
      <c r="L79" s="88"/>
      <c r="M79" s="88"/>
      <c r="N79" s="78"/>
      <c r="O79" s="78"/>
    </row>
    <row r="80" spans="1:17" ht="3.95" customHeight="1">
      <c r="A80" s="323"/>
      <c r="B80" s="323"/>
      <c r="C80" s="323"/>
      <c r="D80" s="323"/>
      <c r="E80" s="323"/>
      <c r="F80" s="323"/>
      <c r="G80" s="323"/>
      <c r="H80" s="323"/>
      <c r="I80" s="323"/>
      <c r="J80" s="323"/>
      <c r="K80" s="323"/>
      <c r="L80" s="323"/>
      <c r="M80" s="323"/>
      <c r="N80" s="78"/>
      <c r="O80" s="78"/>
    </row>
    <row r="81" spans="1:15" ht="3.6" customHeight="1">
      <c r="A81" s="220"/>
      <c r="B81" s="220"/>
      <c r="C81" s="81"/>
      <c r="D81" s="97"/>
      <c r="E81" s="81"/>
      <c r="F81" s="97"/>
      <c r="G81" s="81"/>
      <c r="H81" s="81"/>
      <c r="I81" s="81"/>
      <c r="J81" s="81"/>
      <c r="K81" s="81"/>
      <c r="L81" s="81"/>
      <c r="M81" s="81"/>
      <c r="N81" s="78"/>
      <c r="O81" s="78"/>
    </row>
    <row r="82" spans="1:15" ht="20.45" customHeight="1">
      <c r="A82" s="80">
        <v>6</v>
      </c>
      <c r="B82" s="93"/>
      <c r="C82" s="325" t="s">
        <v>102</v>
      </c>
      <c r="D82" s="325"/>
      <c r="E82" s="325"/>
      <c r="F82" s="325"/>
      <c r="G82" s="325"/>
      <c r="H82" s="325"/>
      <c r="I82" s="325"/>
      <c r="J82" s="325"/>
      <c r="K82" s="325"/>
      <c r="L82" s="325"/>
      <c r="M82" s="325"/>
      <c r="N82" s="92"/>
      <c r="O82" s="78"/>
    </row>
    <row r="83" spans="1:15" ht="24.95" customHeight="1">
      <c r="A83" s="78"/>
      <c r="B83" s="78"/>
      <c r="C83" s="326" t="s">
        <v>103</v>
      </c>
      <c r="D83" s="326"/>
      <c r="E83" s="326"/>
      <c r="F83" s="326"/>
      <c r="G83" s="326"/>
      <c r="H83" s="326"/>
      <c r="I83" s="326"/>
      <c r="J83" s="326"/>
      <c r="K83" s="326"/>
      <c r="L83" s="326"/>
      <c r="M83" s="104"/>
      <c r="N83" s="78"/>
      <c r="O83" s="78"/>
    </row>
    <row r="84" spans="1:15" ht="23.1" customHeight="1">
      <c r="A84" s="78"/>
      <c r="B84" s="78"/>
      <c r="C84" s="326"/>
      <c r="D84" s="326"/>
      <c r="E84" s="326"/>
      <c r="F84" s="326"/>
      <c r="G84" s="326"/>
      <c r="H84" s="326"/>
      <c r="I84" s="326"/>
      <c r="J84" s="326"/>
      <c r="K84" s="326"/>
      <c r="L84" s="326"/>
      <c r="M84" s="104"/>
      <c r="N84" s="78"/>
      <c r="O84" s="78"/>
    </row>
    <row r="85" spans="1:15" ht="23.1" customHeight="1">
      <c r="A85" s="78"/>
      <c r="B85" s="78"/>
      <c r="C85" s="326"/>
      <c r="D85" s="326"/>
      <c r="E85" s="326"/>
      <c r="F85" s="326"/>
      <c r="G85" s="326"/>
      <c r="H85" s="326"/>
      <c r="I85" s="326"/>
      <c r="J85" s="326"/>
      <c r="K85" s="326"/>
      <c r="L85" s="326"/>
      <c r="M85" s="104"/>
      <c r="N85" s="78"/>
      <c r="O85" s="78"/>
    </row>
    <row r="86" spans="1:15" ht="15" customHeight="1">
      <c r="A86" s="78"/>
      <c r="B86" s="78"/>
      <c r="C86" s="102"/>
      <c r="D86" s="102"/>
      <c r="E86" s="102"/>
      <c r="F86" s="102"/>
      <c r="G86" s="102"/>
      <c r="H86" s="102"/>
      <c r="I86" s="102"/>
      <c r="J86" s="102"/>
      <c r="K86" s="102"/>
      <c r="L86" s="102"/>
      <c r="M86" s="102"/>
      <c r="N86" s="78"/>
      <c r="O86" s="78"/>
    </row>
    <row r="87" spans="1:15" ht="15" customHeight="1">
      <c r="A87" s="78"/>
      <c r="B87" s="78"/>
      <c r="C87" s="319"/>
      <c r="D87" s="319"/>
      <c r="E87" s="319"/>
      <c r="F87" s="319"/>
      <c r="G87" s="319"/>
      <c r="H87" s="319"/>
      <c r="I87" s="324"/>
      <c r="J87" s="324"/>
      <c r="K87" s="324"/>
      <c r="L87" s="324"/>
      <c r="M87" s="324"/>
      <c r="N87" s="324"/>
      <c r="O87" s="324"/>
    </row>
    <row r="88" spans="1:15" ht="20.100000000000001" customHeight="1">
      <c r="A88" s="78"/>
      <c r="B88" s="78"/>
      <c r="C88" s="319"/>
      <c r="D88" s="319"/>
      <c r="E88" s="319"/>
      <c r="F88" s="319"/>
      <c r="G88" s="319"/>
      <c r="H88" s="319"/>
      <c r="I88" s="319"/>
      <c r="J88" s="319"/>
      <c r="K88" s="78"/>
      <c r="L88" s="78"/>
      <c r="M88" s="78"/>
      <c r="N88" s="78"/>
      <c r="O88" s="78"/>
    </row>
  </sheetData>
  <sheetProtection formatColumns="0" formatRows="0"/>
  <mergeCells count="59">
    <mergeCell ref="C73:M73"/>
    <mergeCell ref="C36:M38"/>
    <mergeCell ref="C40:L41"/>
    <mergeCell ref="C66:J67"/>
    <mergeCell ref="A71:M71"/>
    <mergeCell ref="C43:M45"/>
    <mergeCell ref="C53:M53"/>
    <mergeCell ref="C50:L51"/>
    <mergeCell ref="C55:L56"/>
    <mergeCell ref="C57:I57"/>
    <mergeCell ref="C58:M61"/>
    <mergeCell ref="C52:I52"/>
    <mergeCell ref="C2:M2"/>
    <mergeCell ref="C4:M4"/>
    <mergeCell ref="C25:M25"/>
    <mergeCell ref="C49:M49"/>
    <mergeCell ref="C64:M65"/>
    <mergeCell ref="C19:D19"/>
    <mergeCell ref="E19:G19"/>
    <mergeCell ref="C21:D21"/>
    <mergeCell ref="E21:G21"/>
    <mergeCell ref="A23:M23"/>
    <mergeCell ref="C14:I14"/>
    <mergeCell ref="C15:D15"/>
    <mergeCell ref="E15:G15"/>
    <mergeCell ref="C17:D17"/>
    <mergeCell ref="E17:G17"/>
    <mergeCell ref="C42:I42"/>
    <mergeCell ref="C88:J88"/>
    <mergeCell ref="C74:J74"/>
    <mergeCell ref="C76:D76"/>
    <mergeCell ref="E76:G76"/>
    <mergeCell ref="C78:D78"/>
    <mergeCell ref="E78:G78"/>
    <mergeCell ref="A80:M80"/>
    <mergeCell ref="C87:H87"/>
    <mergeCell ref="I87:O87"/>
    <mergeCell ref="C82:M82"/>
    <mergeCell ref="C83:L85"/>
    <mergeCell ref="C35:I35"/>
    <mergeCell ref="C24:I24"/>
    <mergeCell ref="C26:L27"/>
    <mergeCell ref="C28:I28"/>
    <mergeCell ref="C29:M31"/>
    <mergeCell ref="C33:L34"/>
    <mergeCell ref="C5:L5"/>
    <mergeCell ref="C11:D11"/>
    <mergeCell ref="E11:G11"/>
    <mergeCell ref="I11:M11"/>
    <mergeCell ref="C13:D13"/>
    <mergeCell ref="E13:G13"/>
    <mergeCell ref="I13:M13"/>
    <mergeCell ref="C6:I6"/>
    <mergeCell ref="C7:D7"/>
    <mergeCell ref="E7:G7"/>
    <mergeCell ref="I7:M7"/>
    <mergeCell ref="C9:D9"/>
    <mergeCell ref="E9:G9"/>
    <mergeCell ref="I9:M9"/>
  </mergeCells>
  <printOptions horizontalCentered="1"/>
  <pageMargins left="0.23622047244094491" right="0.23622047244094491" top="0.23622047244094491" bottom="0.23622047244094491" header="0.31496062992125984" footer="0.31496062992125984"/>
  <pageSetup paperSize="9" scale="61" fitToHeight="2" orientation="portrait" r:id="rId1"/>
  <headerFooter>
    <oddHeader>&amp;C&amp;"Calibri"&amp;10&amp;K000000 IN CONFIDENCE&amp;1#_x000D_</oddHeader>
    <oddFooter>&amp;L&amp;F&amp;C_x000D_&amp;1#&amp;"Calibri"&amp;10&amp;K000000 IN CONFIDENCE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7A995-0FD1-4944-BAD2-D1204F6F1996}">
  <sheetPr>
    <tabColor rgb="FFFFFF00"/>
  </sheetPr>
  <dimension ref="A1:AB85"/>
  <sheetViews>
    <sheetView topLeftCell="E1" workbookViewId="0">
      <selection activeCell="J15" sqref="J15"/>
    </sheetView>
  </sheetViews>
  <sheetFormatPr defaultRowHeight="12.75"/>
  <cols>
    <col min="1" max="1" width="14.42578125" style="174" bestFit="1" customWidth="1"/>
    <col min="2" max="2" width="14.42578125" bestFit="1" customWidth="1"/>
    <col min="3" max="3" width="36.42578125" bestFit="1" customWidth="1"/>
    <col min="4" max="4" width="66.85546875" customWidth="1"/>
    <col min="5" max="5" width="35" customWidth="1"/>
    <col min="10" max="10" width="9.140625" style="177"/>
  </cols>
  <sheetData>
    <row r="1" spans="1:28" ht="16.5">
      <c r="A1" s="171"/>
      <c r="B1" s="163"/>
      <c r="C1" s="163"/>
      <c r="D1" s="164"/>
      <c r="E1" s="163">
        <v>2</v>
      </c>
      <c r="F1" s="163">
        <v>3</v>
      </c>
      <c r="G1" s="163">
        <v>4</v>
      </c>
      <c r="H1" s="163">
        <v>5</v>
      </c>
      <c r="I1" s="163">
        <v>6</v>
      </c>
      <c r="J1" s="175">
        <v>7</v>
      </c>
      <c r="K1" s="163">
        <v>8</v>
      </c>
      <c r="L1" s="163">
        <v>9</v>
      </c>
      <c r="M1" s="163">
        <v>10</v>
      </c>
      <c r="N1" s="163">
        <v>11</v>
      </c>
      <c r="O1" s="163">
        <v>12</v>
      </c>
      <c r="P1" s="163">
        <v>13</v>
      </c>
      <c r="Q1" s="163">
        <v>14</v>
      </c>
      <c r="R1" s="163">
        <v>15</v>
      </c>
      <c r="S1" s="163">
        <v>16</v>
      </c>
      <c r="T1" s="163">
        <v>17</v>
      </c>
      <c r="U1" s="163">
        <v>18</v>
      </c>
      <c r="V1" s="163">
        <v>19</v>
      </c>
      <c r="W1" s="163"/>
      <c r="Y1" s="163"/>
      <c r="Z1" s="163"/>
      <c r="AA1" s="163"/>
    </row>
    <row r="2" spans="1:28" ht="16.5">
      <c r="A2" s="172" t="s">
        <v>104</v>
      </c>
      <c r="B2" s="165" t="s">
        <v>105</v>
      </c>
      <c r="C2" s="165" t="s">
        <v>106</v>
      </c>
      <c r="D2" s="165" t="s">
        <v>107</v>
      </c>
      <c r="E2" s="165" t="s">
        <v>108</v>
      </c>
      <c r="F2" s="166" t="s">
        <v>109</v>
      </c>
      <c r="G2" s="166" t="s">
        <v>110</v>
      </c>
      <c r="H2" s="166" t="s">
        <v>111</v>
      </c>
      <c r="I2" s="166" t="s">
        <v>112</v>
      </c>
      <c r="J2" s="176" t="s">
        <v>113</v>
      </c>
      <c r="K2" s="166" t="s">
        <v>114</v>
      </c>
      <c r="L2" s="166" t="s">
        <v>115</v>
      </c>
      <c r="M2" s="166" t="s">
        <v>116</v>
      </c>
      <c r="N2" s="166" t="s">
        <v>117</v>
      </c>
      <c r="O2" s="165" t="s">
        <v>118</v>
      </c>
      <c r="P2" s="165" t="s">
        <v>119</v>
      </c>
      <c r="Q2" s="165" t="s">
        <v>120</v>
      </c>
      <c r="R2" s="165" t="s">
        <v>121</v>
      </c>
      <c r="S2" s="166" t="s">
        <v>122</v>
      </c>
      <c r="T2" s="165" t="s">
        <v>123</v>
      </c>
      <c r="U2" s="165" t="s">
        <v>124</v>
      </c>
      <c r="V2" s="165" t="s">
        <v>125</v>
      </c>
      <c r="W2" s="166" t="s">
        <v>126</v>
      </c>
      <c r="Y2" s="166" t="s">
        <v>127</v>
      </c>
      <c r="Z2" s="166" t="s">
        <v>44</v>
      </c>
      <c r="AA2" s="166" t="s">
        <v>128</v>
      </c>
      <c r="AB2" s="166" t="s">
        <v>69</v>
      </c>
    </row>
    <row r="3" spans="1:28" ht="16.5">
      <c r="A3" s="173" t="str">
        <f>Cover!$E$18</f>
        <v>Select from list</v>
      </c>
      <c r="B3" s="167" t="str">
        <f>Cover!$E$10</f>
        <v>Select from list</v>
      </c>
      <c r="C3" s="167" t="str">
        <f>IFERROR(RANK(T3,$T$3:$T$76),"")</f>
        <v/>
      </c>
      <c r="D3" s="168" t="s">
        <v>129</v>
      </c>
      <c r="E3" s="167" t="str">
        <f>IFERROR(IF(VLOOKUP($D3,'Large credit exposures'!$B$27:$T$76,'LEX Data 1'!E$1,FALSE)=0,"",VLOOKUP($D3,'Large credit exposures'!$B$27:$T$76,'LEX Data 1'!E$1,FALSE)),"")</f>
        <v/>
      </c>
      <c r="F3" s="167" t="str">
        <f>IFERROR(IF(VLOOKUP($D3,'Large credit exposures'!$B$27:$T$76,'LEX Data 1'!F$1,FALSE)=0,"",VLOOKUP($D3,'Large credit exposures'!$B$27:$T$76,'LEX Data 1'!F$1,FALSE)),"")</f>
        <v/>
      </c>
      <c r="G3" s="167" t="str">
        <f>IFERROR(IF(VLOOKUP($D3,'Large credit exposures'!$B$27:$T$76,'LEX Data 1'!G$1,FALSE)=0,"",VLOOKUP($D3,'Large credit exposures'!$B$27:$T$76,'LEX Data 1'!G$1,FALSE)),"")</f>
        <v/>
      </c>
      <c r="H3" s="167" t="str">
        <f>IFERROR(IF(VLOOKUP($D3,'Large credit exposures'!$B$27:$T$76,'LEX Data 1'!H$1,FALSE)=0,"",VLOOKUP($D3,'Large credit exposures'!$B$27:$T$76,'LEX Data 1'!H$1,FALSE)),"")</f>
        <v/>
      </c>
      <c r="I3" s="167" t="str">
        <f>IFERROR(IF(VLOOKUP($D3,'Large credit exposures'!$B$27:$T$76,'LEX Data 1'!I$1,FALSE)=0,"",VLOOKUP($D3,'Large credit exposures'!$B$27:$T$76,'LEX Data 1'!I$1,FALSE)),"")</f>
        <v/>
      </c>
      <c r="J3" s="167" t="str">
        <f>IFERROR(IF(VLOOKUP($D3,'Large credit exposures'!$B$27:$T$76,'LEX Data 1'!J$1,FALSE)=0,"",VLOOKUP($D3,'Large credit exposures'!$B$27:$T$76,'LEX Data 1'!J$1,FALSE)),"")</f>
        <v/>
      </c>
      <c r="K3" s="167" t="str">
        <f>IFERROR(IF(VLOOKUP($D3,'Large credit exposures'!$B$27:$T$76,'LEX Data 1'!K$1,FALSE)=0,"",VLOOKUP($D3,'Large credit exposures'!$B$27:$T$76,'LEX Data 1'!K$1,FALSE)),"")</f>
        <v/>
      </c>
      <c r="L3" s="167" t="str">
        <f>IFERROR(IF(VLOOKUP($D3,'Large credit exposures'!$B$27:$T$76,'LEX Data 1'!L$1,FALSE)=0,"",VLOOKUP($D3,'Large credit exposures'!$B$27:$T$76,'LEX Data 1'!L$1,FALSE)),"")</f>
        <v/>
      </c>
      <c r="M3" s="167" t="str">
        <f>IFERROR(IF(VLOOKUP($D3,'Large credit exposures'!$B$27:$T$76,'LEX Data 1'!M$1,FALSE)=0,"",VLOOKUP($D3,'Large credit exposures'!$B$27:$T$76,'LEX Data 1'!M$1,FALSE)),"")</f>
        <v/>
      </c>
      <c r="N3" s="167" t="str">
        <f>IFERROR(IF(VLOOKUP($D3,'Large credit exposures'!$B$27:$T$76,'LEX Data 1'!N$1,FALSE)=0,"",VLOOKUP($D3,'Large credit exposures'!$B$27:$T$76,'LEX Data 1'!N$1,FALSE)),"")</f>
        <v/>
      </c>
      <c r="O3" s="167" t="str">
        <f>IFERROR(IF(VLOOKUP($D3,'Large credit exposures'!$B$27:$T$76,'LEX Data 1'!O$1,FALSE)=0,"",VLOOKUP($D3,'Large credit exposures'!$B$27:$T$76,'LEX Data 1'!O$1,FALSE)),"")</f>
        <v/>
      </c>
      <c r="P3" s="167" t="str">
        <f>IFERROR(IF(VLOOKUP($D3,'Large credit exposures'!$B$27:$T$76,'LEX Data 1'!P$1,FALSE)=0,"",VLOOKUP($D3,'Large credit exposures'!$B$27:$T$76,'LEX Data 1'!P$1,FALSE)),"")</f>
        <v/>
      </c>
      <c r="Q3" s="167" t="str">
        <f>IFERROR(IF(VLOOKUP($D3,'Large credit exposures'!$B$27:$T$76,'LEX Data 1'!Q$1,FALSE)=0,"",VLOOKUP($D3,'Large credit exposures'!$B$27:$T$76,'LEX Data 1'!Q$1,FALSE)),"")</f>
        <v/>
      </c>
      <c r="R3" s="167" t="str">
        <f>IFERROR(IF(VLOOKUP($D3,'Large credit exposures'!$B$27:$T$76,'LEX Data 1'!R$1,FALSE)=0,"",VLOOKUP($D3,'Large credit exposures'!$B$27:$T$76,'LEX Data 1'!R$1,FALSE)),"")</f>
        <v/>
      </c>
      <c r="S3" s="167" t="str">
        <f>IFERROR(IF(VLOOKUP($D3,'Large credit exposures'!$B$27:$T$76,'LEX Data 1'!S$1,FALSE)=0,"",VLOOKUP($D3,'Large credit exposures'!$B$27:$T$76,'LEX Data 1'!S$1,FALSE)),"")</f>
        <v/>
      </c>
      <c r="T3" s="167" t="str">
        <f>IFERROR(IF(VLOOKUP($D3,'Large credit exposures'!$B$27:$T$76,'LEX Data 1'!T$1,FALSE)=0,"",VLOOKUP($D3,'Large credit exposures'!$B$27:$T$76,'LEX Data 1'!T$1,FALSE)),"")</f>
        <v/>
      </c>
      <c r="U3" s="167" t="str">
        <f>IFERROR(IF(VLOOKUP($D3,'Large credit exposures'!$B$27:$T$76,'LEX Data 1'!U$1,FALSE)=0,"",VLOOKUP($D3,'Large credit exposures'!$B$27:$T$76,'LEX Data 1'!U$1,FALSE)),"")</f>
        <v/>
      </c>
      <c r="V3" s="167" t="str">
        <f>IFERROR(IF(VLOOKUP($D3,'Large credit exposures'!$B$27:$T$76,'LEX Data 1'!V$1,FALSE)=0,"",VLOOKUP($D3,'Large credit exposures'!$B$27:$T$76,'LEX Data 1'!V$1,FALSE)),"")</f>
        <v/>
      </c>
      <c r="W3" s="167" t="str">
        <f>IFERROR(VLOOKUP(_xlfn.AGGREGATE(4,6,Y3:AB3),Lists!Q:R,2,FALSE),"")</f>
        <v/>
      </c>
      <c r="Y3" s="167" t="str">
        <f>IFERROR(VLOOKUP(G3,Lists!I:M,5,FALSE),"")</f>
        <v/>
      </c>
      <c r="Z3" s="167" t="str">
        <f>IFERROR(VLOOKUP(H3,Lists!J:N,5,FALSE),"")</f>
        <v/>
      </c>
      <c r="AA3" s="167" t="str">
        <f>IFERROR(VLOOKUP(I3,Lists!K:O,5,FALSE),"")</f>
        <v/>
      </c>
      <c r="AB3" s="167" t="str">
        <f>IFERROR(VLOOKUP(J3,Lists!L:P,5,FALSE),"")</f>
        <v/>
      </c>
    </row>
    <row r="4" spans="1:28" ht="16.5">
      <c r="A4" s="173" t="str">
        <f>Cover!$E$18</f>
        <v>Select from list</v>
      </c>
      <c r="B4" s="167" t="str">
        <f>Cover!$E$10</f>
        <v>Select from list</v>
      </c>
      <c r="C4" s="167" t="str">
        <f t="shared" ref="C4:C67" si="0">IFERROR(RANK(T4,$T$3:$T$76),"")</f>
        <v/>
      </c>
      <c r="D4" s="168" t="s">
        <v>130</v>
      </c>
      <c r="E4" s="167" t="str">
        <f>IFERROR(IF(VLOOKUP($D4,'Large credit exposures'!$B$27:$T$76,'LEX Data 1'!E$1,FALSE)=0,"",VLOOKUP($D4,'Large credit exposures'!$B$27:$T$76,'LEX Data 1'!E$1,FALSE)),"")</f>
        <v/>
      </c>
      <c r="F4" s="167" t="str">
        <f>IFERROR(IF(VLOOKUP($D4,'Large credit exposures'!$B$27:$T$76,'LEX Data 1'!F$1,FALSE)=0,"",VLOOKUP($D4,'Large credit exposures'!$B$27:$T$76,'LEX Data 1'!F$1,FALSE)),"")</f>
        <v/>
      </c>
      <c r="G4" s="167" t="str">
        <f>IFERROR(IF(VLOOKUP($D4,'Large credit exposures'!$B$27:$T$76,'LEX Data 1'!G$1,FALSE)=0,"",VLOOKUP($D4,'Large credit exposures'!$B$27:$T$76,'LEX Data 1'!G$1,FALSE)),"")</f>
        <v/>
      </c>
      <c r="H4" s="167" t="str">
        <f>IFERROR(IF(VLOOKUP($D4,'Large credit exposures'!$B$27:$T$76,'LEX Data 1'!H$1,FALSE)=0,"",VLOOKUP($D4,'Large credit exposures'!$B$27:$T$76,'LEX Data 1'!H$1,FALSE)),"")</f>
        <v/>
      </c>
      <c r="I4" s="167" t="str">
        <f>IFERROR(IF(VLOOKUP($D4,'Large credit exposures'!$B$27:$T$76,'LEX Data 1'!I$1,FALSE)=0,"",VLOOKUP($D4,'Large credit exposures'!$B$27:$T$76,'LEX Data 1'!I$1,FALSE)),"")</f>
        <v/>
      </c>
      <c r="J4" s="167" t="str">
        <f>IFERROR(IF(VLOOKUP($D4,'Large credit exposures'!$B$27:$T$76,'LEX Data 1'!J$1,FALSE)=0,"",VLOOKUP($D4,'Large credit exposures'!$B$27:$T$76,'LEX Data 1'!J$1,FALSE)),"")</f>
        <v/>
      </c>
      <c r="K4" s="167" t="str">
        <f>IFERROR(IF(VLOOKUP($D4,'Large credit exposures'!$B$27:$T$76,'LEX Data 1'!K$1,FALSE)=0,"",VLOOKUP($D4,'Large credit exposures'!$B$27:$T$76,'LEX Data 1'!K$1,FALSE)),"")</f>
        <v/>
      </c>
      <c r="L4" s="167" t="str">
        <f>IFERROR(IF(VLOOKUP($D4,'Large credit exposures'!$B$27:$T$76,'LEX Data 1'!L$1,FALSE)=0,"",VLOOKUP($D4,'Large credit exposures'!$B$27:$T$76,'LEX Data 1'!L$1,FALSE)),"")</f>
        <v/>
      </c>
      <c r="M4" s="167" t="str">
        <f>IFERROR(IF(VLOOKUP($D4,'Large credit exposures'!$B$27:$T$76,'LEX Data 1'!M$1,FALSE)=0,"",VLOOKUP($D4,'Large credit exposures'!$B$27:$T$76,'LEX Data 1'!M$1,FALSE)),"")</f>
        <v/>
      </c>
      <c r="N4" s="167" t="str">
        <f>IFERROR(IF(VLOOKUP($D4,'Large credit exposures'!$B$27:$T$76,'LEX Data 1'!N$1,FALSE)=0,"",VLOOKUP($D4,'Large credit exposures'!$B$27:$T$76,'LEX Data 1'!N$1,FALSE)),"")</f>
        <v/>
      </c>
      <c r="O4" s="167" t="str">
        <f>IFERROR(IF(VLOOKUP($D4,'Large credit exposures'!$B$27:$T$76,'LEX Data 1'!O$1,FALSE)=0,"",VLOOKUP($D4,'Large credit exposures'!$B$27:$T$76,'LEX Data 1'!O$1,FALSE)),"")</f>
        <v/>
      </c>
      <c r="P4" s="167" t="str">
        <f>IFERROR(IF(VLOOKUP($D4,'Large credit exposures'!$B$27:$T$76,'LEX Data 1'!P$1,FALSE)=0,"",VLOOKUP($D4,'Large credit exposures'!$B$27:$T$76,'LEX Data 1'!P$1,FALSE)),"")</f>
        <v/>
      </c>
      <c r="Q4" s="167" t="str">
        <f>IFERROR(IF(VLOOKUP($D4,'Large credit exposures'!$B$27:$T$76,'LEX Data 1'!Q$1,FALSE)=0,"",VLOOKUP($D4,'Large credit exposures'!$B$27:$T$76,'LEX Data 1'!Q$1,FALSE)),"")</f>
        <v/>
      </c>
      <c r="R4" s="167" t="str">
        <f>IFERROR(IF(VLOOKUP($D4,'Large credit exposures'!$B$27:$T$76,'LEX Data 1'!R$1,FALSE)=0,"",VLOOKUP($D4,'Large credit exposures'!$B$27:$T$76,'LEX Data 1'!R$1,FALSE)),"")</f>
        <v/>
      </c>
      <c r="S4" s="167" t="str">
        <f>IFERROR(IF(VLOOKUP($D4,'Large credit exposures'!$B$27:$T$76,'LEX Data 1'!S$1,FALSE)=0,"",VLOOKUP($D4,'Large credit exposures'!$B$27:$T$76,'LEX Data 1'!S$1,FALSE)),"")</f>
        <v/>
      </c>
      <c r="T4" s="167" t="str">
        <f>IFERROR(IF(VLOOKUP($D4,'Large credit exposures'!$B$27:$T$76,'LEX Data 1'!T$1,FALSE)=0,"",VLOOKUP($D4,'Large credit exposures'!$B$27:$T$76,'LEX Data 1'!T$1,FALSE)),"")</f>
        <v/>
      </c>
      <c r="U4" s="167" t="str">
        <f>IFERROR(IF(VLOOKUP($D4,'Large credit exposures'!$B$27:$T$76,'LEX Data 1'!U$1,FALSE)=0,"",VLOOKUP($D4,'Large credit exposures'!$B$27:$T$76,'LEX Data 1'!U$1,FALSE)),"")</f>
        <v/>
      </c>
      <c r="V4" s="167" t="str">
        <f>IFERROR(IF(VLOOKUP($D4,'Large credit exposures'!$B$27:$T$76,'LEX Data 1'!V$1,FALSE)=0,"",VLOOKUP($D4,'Large credit exposures'!$B$27:$T$76,'LEX Data 1'!V$1,FALSE)),"")</f>
        <v/>
      </c>
      <c r="W4" s="167" t="str">
        <f>IFERROR(VLOOKUP(_xlfn.AGGREGATE(4,6,Y4:AA4),Lists!Q:R,2,FALSE),"")</f>
        <v/>
      </c>
      <c r="Y4" s="167" t="str">
        <f>IFERROR(VLOOKUP(G4,Lists!I:M,5,FALSE),"")</f>
        <v/>
      </c>
      <c r="Z4" s="167" t="str">
        <f>IFERROR(VLOOKUP(H4,Lists!J:N,5,FALSE),"")</f>
        <v/>
      </c>
      <c r="AA4" s="167" t="str">
        <f>IFERROR(VLOOKUP(I4,Lists!K:O,5,FALSE),"")</f>
        <v/>
      </c>
      <c r="AB4" s="167" t="str">
        <f>IFERROR(VLOOKUP(J4,Lists!L:P,5,FALSE),"")</f>
        <v/>
      </c>
    </row>
    <row r="5" spans="1:28" ht="16.5">
      <c r="A5" s="173" t="str">
        <f>Cover!$E$18</f>
        <v>Select from list</v>
      </c>
      <c r="B5" s="167" t="str">
        <f>Cover!$E$10</f>
        <v>Select from list</v>
      </c>
      <c r="C5" s="167" t="str">
        <f t="shared" si="0"/>
        <v/>
      </c>
      <c r="D5" s="168" t="s">
        <v>131</v>
      </c>
      <c r="E5" s="167" t="str">
        <f>IFERROR(IF(VLOOKUP($D5,'Large credit exposures'!$B$27:$T$76,'LEX Data 1'!E$1,FALSE)=0,"",VLOOKUP($D5,'Large credit exposures'!$B$27:$T$76,'LEX Data 1'!E$1,FALSE)),"")</f>
        <v/>
      </c>
      <c r="F5" s="167" t="str">
        <f>IFERROR(IF(VLOOKUP($D5,'Large credit exposures'!$B$27:$T$76,'LEX Data 1'!F$1,FALSE)=0,"",VLOOKUP($D5,'Large credit exposures'!$B$27:$T$76,'LEX Data 1'!F$1,FALSE)),"")</f>
        <v/>
      </c>
      <c r="G5" s="167" t="str">
        <f>IFERROR(IF(VLOOKUP($D5,'Large credit exposures'!$B$27:$T$76,'LEX Data 1'!G$1,FALSE)=0,"",VLOOKUP($D5,'Large credit exposures'!$B$27:$T$76,'LEX Data 1'!G$1,FALSE)),"")</f>
        <v/>
      </c>
      <c r="H5" s="167" t="str">
        <f>IFERROR(IF(VLOOKUP($D5,'Large credit exposures'!$B$27:$T$76,'LEX Data 1'!H$1,FALSE)=0,"",VLOOKUP($D5,'Large credit exposures'!$B$27:$T$76,'LEX Data 1'!H$1,FALSE)),"")</f>
        <v/>
      </c>
      <c r="I5" s="167" t="str">
        <f>IFERROR(IF(VLOOKUP($D5,'Large credit exposures'!$B$27:$T$76,'LEX Data 1'!I$1,FALSE)=0,"",VLOOKUP($D5,'Large credit exposures'!$B$27:$T$76,'LEX Data 1'!I$1,FALSE)),"")</f>
        <v/>
      </c>
      <c r="J5" s="167" t="str">
        <f>IFERROR(IF(VLOOKUP($D5,'Large credit exposures'!$B$27:$T$76,'LEX Data 1'!J$1,FALSE)=0,"",VLOOKUP($D5,'Large credit exposures'!$B$27:$T$76,'LEX Data 1'!J$1,FALSE)),"")</f>
        <v/>
      </c>
      <c r="K5" s="167" t="str">
        <f>IFERROR(IF(VLOOKUP($D5,'Large credit exposures'!$B$27:$T$76,'LEX Data 1'!K$1,FALSE)=0,"",VLOOKUP($D5,'Large credit exposures'!$B$27:$T$76,'LEX Data 1'!K$1,FALSE)),"")</f>
        <v/>
      </c>
      <c r="L5" s="167" t="str">
        <f>IFERROR(IF(VLOOKUP($D5,'Large credit exposures'!$B$27:$T$76,'LEX Data 1'!L$1,FALSE)=0,"",VLOOKUP($D5,'Large credit exposures'!$B$27:$T$76,'LEX Data 1'!L$1,FALSE)),"")</f>
        <v/>
      </c>
      <c r="M5" s="167" t="str">
        <f>IFERROR(IF(VLOOKUP($D5,'Large credit exposures'!$B$27:$T$76,'LEX Data 1'!M$1,FALSE)=0,"",VLOOKUP($D5,'Large credit exposures'!$B$27:$T$76,'LEX Data 1'!M$1,FALSE)),"")</f>
        <v/>
      </c>
      <c r="N5" s="167" t="str">
        <f>IFERROR(IF(VLOOKUP($D5,'Large credit exposures'!$B$27:$T$76,'LEX Data 1'!N$1,FALSE)=0,"",VLOOKUP($D5,'Large credit exposures'!$B$27:$T$76,'LEX Data 1'!N$1,FALSE)),"")</f>
        <v/>
      </c>
      <c r="O5" s="167" t="str">
        <f>IFERROR(IF(VLOOKUP($D5,'Large credit exposures'!$B$27:$T$76,'LEX Data 1'!O$1,FALSE)=0,"",VLOOKUP($D5,'Large credit exposures'!$B$27:$T$76,'LEX Data 1'!O$1,FALSE)),"")</f>
        <v/>
      </c>
      <c r="P5" s="167" t="str">
        <f>IFERROR(IF(VLOOKUP($D5,'Large credit exposures'!$B$27:$T$76,'LEX Data 1'!P$1,FALSE)=0,"",VLOOKUP($D5,'Large credit exposures'!$B$27:$T$76,'LEX Data 1'!P$1,FALSE)),"")</f>
        <v/>
      </c>
      <c r="Q5" s="167" t="str">
        <f>IFERROR(IF(VLOOKUP($D5,'Large credit exposures'!$B$27:$T$76,'LEX Data 1'!Q$1,FALSE)=0,"",VLOOKUP($D5,'Large credit exposures'!$B$27:$T$76,'LEX Data 1'!Q$1,FALSE)),"")</f>
        <v/>
      </c>
      <c r="R5" s="167" t="str">
        <f>IFERROR(IF(VLOOKUP($D5,'Large credit exposures'!$B$27:$T$76,'LEX Data 1'!R$1,FALSE)=0,"",VLOOKUP($D5,'Large credit exposures'!$B$27:$T$76,'LEX Data 1'!R$1,FALSE)),"")</f>
        <v/>
      </c>
      <c r="S5" s="167" t="str">
        <f>IFERROR(IF(VLOOKUP($D5,'Large credit exposures'!$B$27:$T$76,'LEX Data 1'!S$1,FALSE)=0,"",VLOOKUP($D5,'Large credit exposures'!$B$27:$T$76,'LEX Data 1'!S$1,FALSE)),"")</f>
        <v/>
      </c>
      <c r="T5" s="167" t="str">
        <f>IFERROR(IF(VLOOKUP($D5,'Large credit exposures'!$B$27:$T$76,'LEX Data 1'!T$1,FALSE)=0,"",VLOOKUP($D5,'Large credit exposures'!$B$27:$T$76,'LEX Data 1'!T$1,FALSE)),"")</f>
        <v/>
      </c>
      <c r="U5" s="167" t="str">
        <f>IFERROR(IF(VLOOKUP($D5,'Large credit exposures'!$B$27:$T$76,'LEX Data 1'!U$1,FALSE)=0,"",VLOOKUP($D5,'Large credit exposures'!$B$27:$T$76,'LEX Data 1'!U$1,FALSE)),"")</f>
        <v/>
      </c>
      <c r="V5" s="167" t="str">
        <f>IFERROR(IF(VLOOKUP($D5,'Large credit exposures'!$B$27:$T$76,'LEX Data 1'!V$1,FALSE)=0,"",VLOOKUP($D5,'Large credit exposures'!$B$27:$T$76,'LEX Data 1'!V$1,FALSE)),"")</f>
        <v/>
      </c>
      <c r="W5" s="167" t="str">
        <f>IFERROR(VLOOKUP(_xlfn.AGGREGATE(4,6,Y5:AA5),Lists!Q:R,2,FALSE),"")</f>
        <v/>
      </c>
      <c r="Y5" s="167" t="str">
        <f>IFERROR(VLOOKUP(G5,Lists!I:M,5,FALSE),"")</f>
        <v/>
      </c>
      <c r="Z5" s="167" t="str">
        <f>IFERROR(VLOOKUP(H5,Lists!J:N,5,FALSE),"")</f>
        <v/>
      </c>
      <c r="AA5" s="167" t="str">
        <f>IFERROR(VLOOKUP(I5,Lists!K:O,5,FALSE),"")</f>
        <v/>
      </c>
      <c r="AB5" s="167" t="str">
        <f>IFERROR(VLOOKUP(J5,Lists!L:P,5,FALSE),"")</f>
        <v/>
      </c>
    </row>
    <row r="6" spans="1:28" ht="16.5">
      <c r="A6" s="173" t="str">
        <f>Cover!$E$18</f>
        <v>Select from list</v>
      </c>
      <c r="B6" s="167" t="str">
        <f>Cover!$E$10</f>
        <v>Select from list</v>
      </c>
      <c r="C6" s="167" t="str">
        <f t="shared" si="0"/>
        <v/>
      </c>
      <c r="D6" s="168" t="s">
        <v>132</v>
      </c>
      <c r="E6" s="167" t="str">
        <f>IFERROR(IF(VLOOKUP($D6,'Large credit exposures'!$B$27:$T$76,'LEX Data 1'!E$1,FALSE)=0,"",VLOOKUP($D6,'Large credit exposures'!$B$27:$T$76,'LEX Data 1'!E$1,FALSE)),"")</f>
        <v/>
      </c>
      <c r="F6" s="167" t="str">
        <f>IFERROR(IF(VLOOKUP($D6,'Large credit exposures'!$B$27:$T$76,'LEX Data 1'!F$1,FALSE)=0,"",VLOOKUP($D6,'Large credit exposures'!$B$27:$T$76,'LEX Data 1'!F$1,FALSE)),"")</f>
        <v/>
      </c>
      <c r="G6" s="167" t="str">
        <f>IFERROR(IF(VLOOKUP($D6,'Large credit exposures'!$B$27:$T$76,'LEX Data 1'!G$1,FALSE)=0,"",VLOOKUP($D6,'Large credit exposures'!$B$27:$T$76,'LEX Data 1'!G$1,FALSE)),"")</f>
        <v/>
      </c>
      <c r="H6" s="167" t="str">
        <f>IFERROR(IF(VLOOKUP($D6,'Large credit exposures'!$B$27:$T$76,'LEX Data 1'!H$1,FALSE)=0,"",VLOOKUP($D6,'Large credit exposures'!$B$27:$T$76,'LEX Data 1'!H$1,FALSE)),"")</f>
        <v/>
      </c>
      <c r="I6" s="167" t="str">
        <f>IFERROR(IF(VLOOKUP($D6,'Large credit exposures'!$B$27:$T$76,'LEX Data 1'!I$1,FALSE)=0,"",VLOOKUP($D6,'Large credit exposures'!$B$27:$T$76,'LEX Data 1'!I$1,FALSE)),"")</f>
        <v/>
      </c>
      <c r="J6" s="167" t="str">
        <f>IFERROR(IF(VLOOKUP($D6,'Large credit exposures'!$B$27:$T$76,'LEX Data 1'!J$1,FALSE)=0,"",VLOOKUP($D6,'Large credit exposures'!$B$27:$T$76,'LEX Data 1'!J$1,FALSE)),"")</f>
        <v/>
      </c>
      <c r="K6" s="167" t="str">
        <f>IFERROR(IF(VLOOKUP($D6,'Large credit exposures'!$B$27:$T$76,'LEX Data 1'!K$1,FALSE)=0,"",VLOOKUP($D6,'Large credit exposures'!$B$27:$T$76,'LEX Data 1'!K$1,FALSE)),"")</f>
        <v/>
      </c>
      <c r="L6" s="167" t="str">
        <f>IFERROR(IF(VLOOKUP($D6,'Large credit exposures'!$B$27:$T$76,'LEX Data 1'!L$1,FALSE)=0,"",VLOOKUP($D6,'Large credit exposures'!$B$27:$T$76,'LEX Data 1'!L$1,FALSE)),"")</f>
        <v/>
      </c>
      <c r="M6" s="167" t="str">
        <f>IFERROR(IF(VLOOKUP($D6,'Large credit exposures'!$B$27:$T$76,'LEX Data 1'!M$1,FALSE)=0,"",VLOOKUP($D6,'Large credit exposures'!$B$27:$T$76,'LEX Data 1'!M$1,FALSE)),"")</f>
        <v/>
      </c>
      <c r="N6" s="167" t="str">
        <f>IFERROR(IF(VLOOKUP($D6,'Large credit exposures'!$B$27:$T$76,'LEX Data 1'!N$1,FALSE)=0,"",VLOOKUP($D6,'Large credit exposures'!$B$27:$T$76,'LEX Data 1'!N$1,FALSE)),"")</f>
        <v/>
      </c>
      <c r="O6" s="167" t="str">
        <f>IFERROR(IF(VLOOKUP($D6,'Large credit exposures'!$B$27:$T$76,'LEX Data 1'!O$1,FALSE)=0,"",VLOOKUP($D6,'Large credit exposures'!$B$27:$T$76,'LEX Data 1'!O$1,FALSE)),"")</f>
        <v/>
      </c>
      <c r="P6" s="167" t="str">
        <f>IFERROR(IF(VLOOKUP($D6,'Large credit exposures'!$B$27:$T$76,'LEX Data 1'!P$1,FALSE)=0,"",VLOOKUP($D6,'Large credit exposures'!$B$27:$T$76,'LEX Data 1'!P$1,FALSE)),"")</f>
        <v/>
      </c>
      <c r="Q6" s="167" t="str">
        <f>IFERROR(IF(VLOOKUP($D6,'Large credit exposures'!$B$27:$T$76,'LEX Data 1'!Q$1,FALSE)=0,"",VLOOKUP($D6,'Large credit exposures'!$B$27:$T$76,'LEX Data 1'!Q$1,FALSE)),"")</f>
        <v/>
      </c>
      <c r="R6" s="167" t="str">
        <f>IFERROR(IF(VLOOKUP($D6,'Large credit exposures'!$B$27:$T$76,'LEX Data 1'!R$1,FALSE)=0,"",VLOOKUP($D6,'Large credit exposures'!$B$27:$T$76,'LEX Data 1'!R$1,FALSE)),"")</f>
        <v/>
      </c>
      <c r="S6" s="167" t="str">
        <f>IFERROR(IF(VLOOKUP($D6,'Large credit exposures'!$B$27:$T$76,'LEX Data 1'!S$1,FALSE)=0,"",VLOOKUP($D6,'Large credit exposures'!$B$27:$T$76,'LEX Data 1'!S$1,FALSE)),"")</f>
        <v/>
      </c>
      <c r="T6" s="167" t="str">
        <f>IFERROR(IF(VLOOKUP($D6,'Large credit exposures'!$B$27:$T$76,'LEX Data 1'!T$1,FALSE)=0,"",VLOOKUP($D6,'Large credit exposures'!$B$27:$T$76,'LEX Data 1'!T$1,FALSE)),"")</f>
        <v/>
      </c>
      <c r="U6" s="167" t="str">
        <f>IFERROR(IF(VLOOKUP($D6,'Large credit exposures'!$B$27:$T$76,'LEX Data 1'!U$1,FALSE)=0,"",VLOOKUP($D6,'Large credit exposures'!$B$27:$T$76,'LEX Data 1'!U$1,FALSE)),"")</f>
        <v/>
      </c>
      <c r="V6" s="167" t="str">
        <f>IFERROR(IF(VLOOKUP($D6,'Large credit exposures'!$B$27:$T$76,'LEX Data 1'!V$1,FALSE)=0,"",VLOOKUP($D6,'Large credit exposures'!$B$27:$T$76,'LEX Data 1'!V$1,FALSE)),"")</f>
        <v/>
      </c>
      <c r="W6" s="167" t="str">
        <f>IFERROR(VLOOKUP(_xlfn.AGGREGATE(4,6,Y6:AA6),Lists!Q:R,2,FALSE),"")</f>
        <v/>
      </c>
      <c r="Y6" s="167" t="str">
        <f>IFERROR(VLOOKUP(G6,Lists!I:M,5,FALSE),"")</f>
        <v/>
      </c>
      <c r="Z6" s="167" t="str">
        <f>IFERROR(VLOOKUP(H6,Lists!J:N,5,FALSE),"")</f>
        <v/>
      </c>
      <c r="AA6" s="167" t="str">
        <f>IFERROR(VLOOKUP(I6,Lists!K:O,5,FALSE),"")</f>
        <v/>
      </c>
      <c r="AB6" s="167" t="str">
        <f>IFERROR(VLOOKUP(J6,Lists!L:P,5,FALSE),"")</f>
        <v/>
      </c>
    </row>
    <row r="7" spans="1:28" ht="16.5">
      <c r="A7" s="173" t="str">
        <f>Cover!$E$18</f>
        <v>Select from list</v>
      </c>
      <c r="B7" s="167" t="str">
        <f>Cover!$E$10</f>
        <v>Select from list</v>
      </c>
      <c r="C7" s="167" t="str">
        <f t="shared" si="0"/>
        <v/>
      </c>
      <c r="D7" s="168" t="s">
        <v>133</v>
      </c>
      <c r="E7" s="167" t="str">
        <f>IFERROR(IF(VLOOKUP($D7,'Large credit exposures'!$B$27:$T$76,'LEX Data 1'!E$1,FALSE)=0,"",VLOOKUP($D7,'Large credit exposures'!$B$27:$T$76,'LEX Data 1'!E$1,FALSE)),"")</f>
        <v/>
      </c>
      <c r="F7" s="167" t="str">
        <f>IFERROR(IF(VLOOKUP($D7,'Large credit exposures'!$B$27:$T$76,'LEX Data 1'!F$1,FALSE)=0,"",VLOOKUP($D7,'Large credit exposures'!$B$27:$T$76,'LEX Data 1'!F$1,FALSE)),"")</f>
        <v/>
      </c>
      <c r="G7" s="167" t="str">
        <f>IFERROR(IF(VLOOKUP($D7,'Large credit exposures'!$B$27:$T$76,'LEX Data 1'!G$1,FALSE)=0,"",VLOOKUP($D7,'Large credit exposures'!$B$27:$T$76,'LEX Data 1'!G$1,FALSE)),"")</f>
        <v/>
      </c>
      <c r="H7" s="167" t="str">
        <f>IFERROR(IF(VLOOKUP($D7,'Large credit exposures'!$B$27:$T$76,'LEX Data 1'!H$1,FALSE)=0,"",VLOOKUP($D7,'Large credit exposures'!$B$27:$T$76,'LEX Data 1'!H$1,FALSE)),"")</f>
        <v/>
      </c>
      <c r="I7" s="167" t="str">
        <f>IFERROR(IF(VLOOKUP($D7,'Large credit exposures'!$B$27:$T$76,'LEX Data 1'!I$1,FALSE)=0,"",VLOOKUP($D7,'Large credit exposures'!$B$27:$T$76,'LEX Data 1'!I$1,FALSE)),"")</f>
        <v/>
      </c>
      <c r="J7" s="167" t="str">
        <f>IFERROR(IF(VLOOKUP($D7,'Large credit exposures'!$B$27:$T$76,'LEX Data 1'!J$1,FALSE)=0,"",VLOOKUP($D7,'Large credit exposures'!$B$27:$T$76,'LEX Data 1'!J$1,FALSE)),"")</f>
        <v/>
      </c>
      <c r="K7" s="167" t="str">
        <f>IFERROR(IF(VLOOKUP($D7,'Large credit exposures'!$B$27:$T$76,'LEX Data 1'!K$1,FALSE)=0,"",VLOOKUP($D7,'Large credit exposures'!$B$27:$T$76,'LEX Data 1'!K$1,FALSE)),"")</f>
        <v/>
      </c>
      <c r="L7" s="167" t="str">
        <f>IFERROR(IF(VLOOKUP($D7,'Large credit exposures'!$B$27:$T$76,'LEX Data 1'!L$1,FALSE)=0,"",VLOOKUP($D7,'Large credit exposures'!$B$27:$T$76,'LEX Data 1'!L$1,FALSE)),"")</f>
        <v/>
      </c>
      <c r="M7" s="167" t="str">
        <f>IFERROR(IF(VLOOKUP($D7,'Large credit exposures'!$B$27:$T$76,'LEX Data 1'!M$1,FALSE)=0,"",VLOOKUP($D7,'Large credit exposures'!$B$27:$T$76,'LEX Data 1'!M$1,FALSE)),"")</f>
        <v/>
      </c>
      <c r="N7" s="167" t="str">
        <f>IFERROR(IF(VLOOKUP($D7,'Large credit exposures'!$B$27:$T$76,'LEX Data 1'!N$1,FALSE)=0,"",VLOOKUP($D7,'Large credit exposures'!$B$27:$T$76,'LEX Data 1'!N$1,FALSE)),"")</f>
        <v/>
      </c>
      <c r="O7" s="167" t="str">
        <f>IFERROR(IF(VLOOKUP($D7,'Large credit exposures'!$B$27:$T$76,'LEX Data 1'!O$1,FALSE)=0,"",VLOOKUP($D7,'Large credit exposures'!$B$27:$T$76,'LEX Data 1'!O$1,FALSE)),"")</f>
        <v/>
      </c>
      <c r="P7" s="167" t="str">
        <f>IFERROR(IF(VLOOKUP($D7,'Large credit exposures'!$B$27:$T$76,'LEX Data 1'!P$1,FALSE)=0,"",VLOOKUP($D7,'Large credit exposures'!$B$27:$T$76,'LEX Data 1'!P$1,FALSE)),"")</f>
        <v/>
      </c>
      <c r="Q7" s="167" t="str">
        <f>IFERROR(IF(VLOOKUP($D7,'Large credit exposures'!$B$27:$T$76,'LEX Data 1'!Q$1,FALSE)=0,"",VLOOKUP($D7,'Large credit exposures'!$B$27:$T$76,'LEX Data 1'!Q$1,FALSE)),"")</f>
        <v/>
      </c>
      <c r="R7" s="167" t="str">
        <f>IFERROR(IF(VLOOKUP($D7,'Large credit exposures'!$B$27:$T$76,'LEX Data 1'!R$1,FALSE)=0,"",VLOOKUP($D7,'Large credit exposures'!$B$27:$T$76,'LEX Data 1'!R$1,FALSE)),"")</f>
        <v/>
      </c>
      <c r="S7" s="167" t="str">
        <f>IFERROR(IF(VLOOKUP($D7,'Large credit exposures'!$B$27:$T$76,'LEX Data 1'!S$1,FALSE)=0,"",VLOOKUP($D7,'Large credit exposures'!$B$27:$T$76,'LEX Data 1'!S$1,FALSE)),"")</f>
        <v/>
      </c>
      <c r="T7" s="167" t="str">
        <f>IFERROR(IF(VLOOKUP($D7,'Large credit exposures'!$B$27:$T$76,'LEX Data 1'!T$1,FALSE)=0,"",VLOOKUP($D7,'Large credit exposures'!$B$27:$T$76,'LEX Data 1'!T$1,FALSE)),"")</f>
        <v/>
      </c>
      <c r="U7" s="167" t="str">
        <f>IFERROR(IF(VLOOKUP($D7,'Large credit exposures'!$B$27:$T$76,'LEX Data 1'!U$1,FALSE)=0,"",VLOOKUP($D7,'Large credit exposures'!$B$27:$T$76,'LEX Data 1'!U$1,FALSE)),"")</f>
        <v/>
      </c>
      <c r="V7" s="167" t="str">
        <f>IFERROR(IF(VLOOKUP($D7,'Large credit exposures'!$B$27:$T$76,'LEX Data 1'!V$1,FALSE)=0,"",VLOOKUP($D7,'Large credit exposures'!$B$27:$T$76,'LEX Data 1'!V$1,FALSE)),"")</f>
        <v/>
      </c>
      <c r="W7" s="167" t="str">
        <f>IFERROR(VLOOKUP(_xlfn.AGGREGATE(4,6,Y7:AA7),Lists!Q:R,2,FALSE),"")</f>
        <v/>
      </c>
      <c r="Y7" s="167" t="str">
        <f>IFERROR(VLOOKUP(G7,Lists!I:M,5,FALSE),"")</f>
        <v/>
      </c>
      <c r="Z7" s="167" t="str">
        <f>IFERROR(VLOOKUP(H7,Lists!J:N,5,FALSE),"")</f>
        <v/>
      </c>
      <c r="AA7" s="167" t="str">
        <f>IFERROR(VLOOKUP(I7,Lists!K:O,5,FALSE),"")</f>
        <v/>
      </c>
      <c r="AB7" s="167" t="str">
        <f>IFERROR(VLOOKUP(J7,Lists!L:P,5,FALSE),"")</f>
        <v/>
      </c>
    </row>
    <row r="8" spans="1:28" ht="16.5">
      <c r="A8" s="173" t="str">
        <f>Cover!$E$18</f>
        <v>Select from list</v>
      </c>
      <c r="B8" s="167" t="str">
        <f>Cover!$E$10</f>
        <v>Select from list</v>
      </c>
      <c r="C8" s="167" t="str">
        <f t="shared" si="0"/>
        <v/>
      </c>
      <c r="D8" s="168" t="s">
        <v>134</v>
      </c>
      <c r="E8" s="167" t="str">
        <f>IFERROR(IF(VLOOKUP($D8,'Large credit exposures'!$B$27:$T$76,'LEX Data 1'!E$1,FALSE)=0,"",VLOOKUP($D8,'Large credit exposures'!$B$27:$T$76,'LEX Data 1'!E$1,FALSE)),"")</f>
        <v/>
      </c>
      <c r="F8" s="167" t="str">
        <f>IFERROR(IF(VLOOKUP($D8,'Large credit exposures'!$B$27:$T$76,'LEX Data 1'!F$1,FALSE)=0,"",VLOOKUP($D8,'Large credit exposures'!$B$27:$T$76,'LEX Data 1'!F$1,FALSE)),"")</f>
        <v/>
      </c>
      <c r="G8" s="167" t="str">
        <f>IFERROR(IF(VLOOKUP($D8,'Large credit exposures'!$B$27:$T$76,'LEX Data 1'!G$1,FALSE)=0,"",VLOOKUP($D8,'Large credit exposures'!$B$27:$T$76,'LEX Data 1'!G$1,FALSE)),"")</f>
        <v/>
      </c>
      <c r="H8" s="167" t="str">
        <f>IFERROR(IF(VLOOKUP($D8,'Large credit exposures'!$B$27:$T$76,'LEX Data 1'!H$1,FALSE)=0,"",VLOOKUP($D8,'Large credit exposures'!$B$27:$T$76,'LEX Data 1'!H$1,FALSE)),"")</f>
        <v/>
      </c>
      <c r="I8" s="167" t="str">
        <f>IFERROR(IF(VLOOKUP($D8,'Large credit exposures'!$B$27:$T$76,'LEX Data 1'!I$1,FALSE)=0,"",VLOOKUP($D8,'Large credit exposures'!$B$27:$T$76,'LEX Data 1'!I$1,FALSE)),"")</f>
        <v/>
      </c>
      <c r="J8" s="167" t="str">
        <f>IFERROR(IF(VLOOKUP($D8,'Large credit exposures'!$B$27:$T$76,'LEX Data 1'!J$1,FALSE)=0,"",VLOOKUP($D8,'Large credit exposures'!$B$27:$T$76,'LEX Data 1'!J$1,FALSE)),"")</f>
        <v/>
      </c>
      <c r="K8" s="167" t="str">
        <f>IFERROR(IF(VLOOKUP($D8,'Large credit exposures'!$B$27:$T$76,'LEX Data 1'!K$1,FALSE)=0,"",VLOOKUP($D8,'Large credit exposures'!$B$27:$T$76,'LEX Data 1'!K$1,FALSE)),"")</f>
        <v/>
      </c>
      <c r="L8" s="167" t="str">
        <f>IFERROR(IF(VLOOKUP($D8,'Large credit exposures'!$B$27:$T$76,'LEX Data 1'!L$1,FALSE)=0,"",VLOOKUP($D8,'Large credit exposures'!$B$27:$T$76,'LEX Data 1'!L$1,FALSE)),"")</f>
        <v/>
      </c>
      <c r="M8" s="167" t="str">
        <f>IFERROR(IF(VLOOKUP($D8,'Large credit exposures'!$B$27:$T$76,'LEX Data 1'!M$1,FALSE)=0,"",VLOOKUP($D8,'Large credit exposures'!$B$27:$T$76,'LEX Data 1'!M$1,FALSE)),"")</f>
        <v/>
      </c>
      <c r="N8" s="167" t="str">
        <f>IFERROR(IF(VLOOKUP($D8,'Large credit exposures'!$B$27:$T$76,'LEX Data 1'!N$1,FALSE)=0,"",VLOOKUP($D8,'Large credit exposures'!$B$27:$T$76,'LEX Data 1'!N$1,FALSE)),"")</f>
        <v/>
      </c>
      <c r="O8" s="167" t="str">
        <f>IFERROR(IF(VLOOKUP($D8,'Large credit exposures'!$B$27:$T$76,'LEX Data 1'!O$1,FALSE)=0,"",VLOOKUP($D8,'Large credit exposures'!$B$27:$T$76,'LEX Data 1'!O$1,FALSE)),"")</f>
        <v/>
      </c>
      <c r="P8" s="167" t="str">
        <f>IFERROR(IF(VLOOKUP($D8,'Large credit exposures'!$B$27:$T$76,'LEX Data 1'!P$1,FALSE)=0,"",VLOOKUP($D8,'Large credit exposures'!$B$27:$T$76,'LEX Data 1'!P$1,FALSE)),"")</f>
        <v/>
      </c>
      <c r="Q8" s="167" t="str">
        <f>IFERROR(IF(VLOOKUP($D8,'Large credit exposures'!$B$27:$T$76,'LEX Data 1'!Q$1,FALSE)=0,"",VLOOKUP($D8,'Large credit exposures'!$B$27:$T$76,'LEX Data 1'!Q$1,FALSE)),"")</f>
        <v/>
      </c>
      <c r="R8" s="167" t="str">
        <f>IFERROR(IF(VLOOKUP($D8,'Large credit exposures'!$B$27:$T$76,'LEX Data 1'!R$1,FALSE)=0,"",VLOOKUP($D8,'Large credit exposures'!$B$27:$T$76,'LEX Data 1'!R$1,FALSE)),"")</f>
        <v/>
      </c>
      <c r="S8" s="167" t="str">
        <f>IFERROR(IF(VLOOKUP($D8,'Large credit exposures'!$B$27:$T$76,'LEX Data 1'!S$1,FALSE)=0,"",VLOOKUP($D8,'Large credit exposures'!$B$27:$T$76,'LEX Data 1'!S$1,FALSE)),"")</f>
        <v/>
      </c>
      <c r="T8" s="167" t="str">
        <f>IFERROR(IF(VLOOKUP($D8,'Large credit exposures'!$B$27:$T$76,'LEX Data 1'!T$1,FALSE)=0,"",VLOOKUP($D8,'Large credit exposures'!$B$27:$T$76,'LEX Data 1'!T$1,FALSE)),"")</f>
        <v/>
      </c>
      <c r="U8" s="167" t="str">
        <f>IFERROR(IF(VLOOKUP($D8,'Large credit exposures'!$B$27:$T$76,'LEX Data 1'!U$1,FALSE)=0,"",VLOOKUP($D8,'Large credit exposures'!$B$27:$T$76,'LEX Data 1'!U$1,FALSE)),"")</f>
        <v/>
      </c>
      <c r="V8" s="167" t="str">
        <f>IFERROR(IF(VLOOKUP($D8,'Large credit exposures'!$B$27:$T$76,'LEX Data 1'!V$1,FALSE)=0,"",VLOOKUP($D8,'Large credit exposures'!$B$27:$T$76,'LEX Data 1'!V$1,FALSE)),"")</f>
        <v/>
      </c>
      <c r="W8" s="167" t="str">
        <f>IFERROR(VLOOKUP(_xlfn.AGGREGATE(4,6,Y8:AA8),Lists!Q:R,2,FALSE),"")</f>
        <v/>
      </c>
      <c r="Y8" s="167" t="str">
        <f>IFERROR(VLOOKUP(G8,Lists!I:M,5,FALSE),"")</f>
        <v/>
      </c>
      <c r="Z8" s="167" t="str">
        <f>IFERROR(VLOOKUP(H8,Lists!J:N,5,FALSE),"")</f>
        <v/>
      </c>
      <c r="AA8" s="167" t="str">
        <f>IFERROR(VLOOKUP(I8,Lists!K:O,5,FALSE),"")</f>
        <v/>
      </c>
      <c r="AB8" s="167" t="str">
        <f>IFERROR(VLOOKUP(J8,Lists!L:P,5,FALSE),"")</f>
        <v/>
      </c>
    </row>
    <row r="9" spans="1:28" ht="16.5">
      <c r="A9" s="173" t="str">
        <f>Cover!$E$18</f>
        <v>Select from list</v>
      </c>
      <c r="B9" s="167" t="str">
        <f>Cover!$E$10</f>
        <v>Select from list</v>
      </c>
      <c r="C9" s="167" t="str">
        <f t="shared" si="0"/>
        <v/>
      </c>
      <c r="D9" s="168" t="s">
        <v>135</v>
      </c>
      <c r="E9" s="167" t="str">
        <f>IFERROR(IF(VLOOKUP($D9,'Large credit exposures'!$B$27:$T$76,'LEX Data 1'!E$1,FALSE)=0,"",VLOOKUP($D9,'Large credit exposures'!$B$27:$T$76,'LEX Data 1'!E$1,FALSE)),"")</f>
        <v/>
      </c>
      <c r="F9" s="167" t="str">
        <f>IFERROR(IF(VLOOKUP($D9,'Large credit exposures'!$B$27:$T$76,'LEX Data 1'!F$1,FALSE)=0,"",VLOOKUP($D9,'Large credit exposures'!$B$27:$T$76,'LEX Data 1'!F$1,FALSE)),"")</f>
        <v/>
      </c>
      <c r="G9" s="167" t="str">
        <f>IFERROR(IF(VLOOKUP($D9,'Large credit exposures'!$B$27:$T$76,'LEX Data 1'!G$1,FALSE)=0,"",VLOOKUP($D9,'Large credit exposures'!$B$27:$T$76,'LEX Data 1'!G$1,FALSE)),"")</f>
        <v/>
      </c>
      <c r="H9" s="167" t="str">
        <f>IFERROR(IF(VLOOKUP($D9,'Large credit exposures'!$B$27:$T$76,'LEX Data 1'!H$1,FALSE)=0,"",VLOOKUP($D9,'Large credit exposures'!$B$27:$T$76,'LEX Data 1'!H$1,FALSE)),"")</f>
        <v/>
      </c>
      <c r="I9" s="167" t="str">
        <f>IFERROR(IF(VLOOKUP($D9,'Large credit exposures'!$B$27:$T$76,'LEX Data 1'!I$1,FALSE)=0,"",VLOOKUP($D9,'Large credit exposures'!$B$27:$T$76,'LEX Data 1'!I$1,FALSE)),"")</f>
        <v/>
      </c>
      <c r="J9" s="167" t="str">
        <f>IFERROR(IF(VLOOKUP($D9,'Large credit exposures'!$B$27:$T$76,'LEX Data 1'!J$1,FALSE)=0,"",VLOOKUP($D9,'Large credit exposures'!$B$27:$T$76,'LEX Data 1'!J$1,FALSE)),"")</f>
        <v/>
      </c>
      <c r="K9" s="167" t="str">
        <f>IFERROR(IF(VLOOKUP($D9,'Large credit exposures'!$B$27:$T$76,'LEX Data 1'!K$1,FALSE)=0,"",VLOOKUP($D9,'Large credit exposures'!$B$27:$T$76,'LEX Data 1'!K$1,FALSE)),"")</f>
        <v/>
      </c>
      <c r="L9" s="167" t="str">
        <f>IFERROR(IF(VLOOKUP($D9,'Large credit exposures'!$B$27:$T$76,'LEX Data 1'!L$1,FALSE)=0,"",VLOOKUP($D9,'Large credit exposures'!$B$27:$T$76,'LEX Data 1'!L$1,FALSE)),"")</f>
        <v/>
      </c>
      <c r="M9" s="167" t="str">
        <f>IFERROR(IF(VLOOKUP($D9,'Large credit exposures'!$B$27:$T$76,'LEX Data 1'!M$1,FALSE)=0,"",VLOOKUP($D9,'Large credit exposures'!$B$27:$T$76,'LEX Data 1'!M$1,FALSE)),"")</f>
        <v/>
      </c>
      <c r="N9" s="167" t="str">
        <f>IFERROR(IF(VLOOKUP($D9,'Large credit exposures'!$B$27:$T$76,'LEX Data 1'!N$1,FALSE)=0,"",VLOOKUP($D9,'Large credit exposures'!$B$27:$T$76,'LEX Data 1'!N$1,FALSE)),"")</f>
        <v/>
      </c>
      <c r="O9" s="167" t="str">
        <f>IFERROR(IF(VLOOKUP($D9,'Large credit exposures'!$B$27:$T$76,'LEX Data 1'!O$1,FALSE)=0,"",VLOOKUP($D9,'Large credit exposures'!$B$27:$T$76,'LEX Data 1'!O$1,FALSE)),"")</f>
        <v/>
      </c>
      <c r="P9" s="167" t="str">
        <f>IFERROR(IF(VLOOKUP($D9,'Large credit exposures'!$B$27:$T$76,'LEX Data 1'!P$1,FALSE)=0,"",VLOOKUP($D9,'Large credit exposures'!$B$27:$T$76,'LEX Data 1'!P$1,FALSE)),"")</f>
        <v/>
      </c>
      <c r="Q9" s="167" t="str">
        <f>IFERROR(IF(VLOOKUP($D9,'Large credit exposures'!$B$27:$T$76,'LEX Data 1'!Q$1,FALSE)=0,"",VLOOKUP($D9,'Large credit exposures'!$B$27:$T$76,'LEX Data 1'!Q$1,FALSE)),"")</f>
        <v/>
      </c>
      <c r="R9" s="167" t="str">
        <f>IFERROR(IF(VLOOKUP($D9,'Large credit exposures'!$B$27:$T$76,'LEX Data 1'!R$1,FALSE)=0,"",VLOOKUP($D9,'Large credit exposures'!$B$27:$T$76,'LEX Data 1'!R$1,FALSE)),"")</f>
        <v/>
      </c>
      <c r="S9" s="167" t="str">
        <f>IFERROR(IF(VLOOKUP($D9,'Large credit exposures'!$B$27:$T$76,'LEX Data 1'!S$1,FALSE)=0,"",VLOOKUP($D9,'Large credit exposures'!$B$27:$T$76,'LEX Data 1'!S$1,FALSE)),"")</f>
        <v/>
      </c>
      <c r="T9" s="167" t="str">
        <f>IFERROR(IF(VLOOKUP($D9,'Large credit exposures'!$B$27:$T$76,'LEX Data 1'!T$1,FALSE)=0,"",VLOOKUP($D9,'Large credit exposures'!$B$27:$T$76,'LEX Data 1'!T$1,FALSE)),"")</f>
        <v/>
      </c>
      <c r="U9" s="167" t="str">
        <f>IFERROR(IF(VLOOKUP($D9,'Large credit exposures'!$B$27:$T$76,'LEX Data 1'!U$1,FALSE)=0,"",VLOOKUP($D9,'Large credit exposures'!$B$27:$T$76,'LEX Data 1'!U$1,FALSE)),"")</f>
        <v/>
      </c>
      <c r="V9" s="167" t="str">
        <f>IFERROR(IF(VLOOKUP($D9,'Large credit exposures'!$B$27:$T$76,'LEX Data 1'!V$1,FALSE)=0,"",VLOOKUP($D9,'Large credit exposures'!$B$27:$T$76,'LEX Data 1'!V$1,FALSE)),"")</f>
        <v/>
      </c>
      <c r="W9" s="167" t="str">
        <f>IFERROR(VLOOKUP(_xlfn.AGGREGATE(4,6,Y9:AA9),Lists!Q:R,2,FALSE),"")</f>
        <v/>
      </c>
      <c r="Y9" s="167" t="str">
        <f>IFERROR(VLOOKUP(G9,Lists!I:M,5,FALSE),"")</f>
        <v/>
      </c>
      <c r="Z9" s="167" t="str">
        <f>IFERROR(VLOOKUP(H9,Lists!J:N,5,FALSE),"")</f>
        <v/>
      </c>
      <c r="AA9" s="167" t="str">
        <f>IFERROR(VLOOKUP(I9,Lists!K:O,5,FALSE),"")</f>
        <v/>
      </c>
      <c r="AB9" s="167" t="str">
        <f>IFERROR(VLOOKUP(J9,Lists!L:P,5,FALSE),"")</f>
        <v/>
      </c>
    </row>
    <row r="10" spans="1:28" ht="16.5">
      <c r="A10" s="173" t="str">
        <f>Cover!$E$18</f>
        <v>Select from list</v>
      </c>
      <c r="B10" s="167" t="str">
        <f>Cover!$E$10</f>
        <v>Select from list</v>
      </c>
      <c r="C10" s="167" t="str">
        <f t="shared" si="0"/>
        <v/>
      </c>
      <c r="D10" s="168" t="s">
        <v>136</v>
      </c>
      <c r="E10" s="167" t="str">
        <f>IFERROR(IF(VLOOKUP($D10,'Large credit exposures'!$B$27:$T$76,'LEX Data 1'!E$1,FALSE)=0,"",VLOOKUP($D10,'Large credit exposures'!$B$27:$T$76,'LEX Data 1'!E$1,FALSE)),"")</f>
        <v/>
      </c>
      <c r="F10" s="167" t="str">
        <f>IFERROR(IF(VLOOKUP($D10,'Large credit exposures'!$B$27:$T$76,'LEX Data 1'!F$1,FALSE)=0,"",VLOOKUP($D10,'Large credit exposures'!$B$27:$T$76,'LEX Data 1'!F$1,FALSE)),"")</f>
        <v/>
      </c>
      <c r="G10" s="167" t="str">
        <f>IFERROR(IF(VLOOKUP($D10,'Large credit exposures'!$B$27:$T$76,'LEX Data 1'!G$1,FALSE)=0,"",VLOOKUP($D10,'Large credit exposures'!$B$27:$T$76,'LEX Data 1'!G$1,FALSE)),"")</f>
        <v/>
      </c>
      <c r="H10" s="167" t="str">
        <f>IFERROR(IF(VLOOKUP($D10,'Large credit exposures'!$B$27:$T$76,'LEX Data 1'!H$1,FALSE)=0,"",VLOOKUP($D10,'Large credit exposures'!$B$27:$T$76,'LEX Data 1'!H$1,FALSE)),"")</f>
        <v/>
      </c>
      <c r="I10" s="167" t="str">
        <f>IFERROR(IF(VLOOKUP($D10,'Large credit exposures'!$B$27:$T$76,'LEX Data 1'!I$1,FALSE)=0,"",VLOOKUP($D10,'Large credit exposures'!$B$27:$T$76,'LEX Data 1'!I$1,FALSE)),"")</f>
        <v/>
      </c>
      <c r="J10" s="167" t="str">
        <f>IFERROR(IF(VLOOKUP($D10,'Large credit exposures'!$B$27:$T$76,'LEX Data 1'!J$1,FALSE)=0,"",VLOOKUP($D10,'Large credit exposures'!$B$27:$T$76,'LEX Data 1'!J$1,FALSE)),"")</f>
        <v/>
      </c>
      <c r="K10" s="167" t="str">
        <f>IFERROR(IF(VLOOKUP($D10,'Large credit exposures'!$B$27:$T$76,'LEX Data 1'!K$1,FALSE)=0,"",VLOOKUP($D10,'Large credit exposures'!$B$27:$T$76,'LEX Data 1'!K$1,FALSE)),"")</f>
        <v/>
      </c>
      <c r="L10" s="167" t="str">
        <f>IFERROR(IF(VLOOKUP($D10,'Large credit exposures'!$B$27:$T$76,'LEX Data 1'!L$1,FALSE)=0,"",VLOOKUP($D10,'Large credit exposures'!$B$27:$T$76,'LEX Data 1'!L$1,FALSE)),"")</f>
        <v/>
      </c>
      <c r="M10" s="167" t="str">
        <f>IFERROR(IF(VLOOKUP($D10,'Large credit exposures'!$B$27:$T$76,'LEX Data 1'!M$1,FALSE)=0,"",VLOOKUP($D10,'Large credit exposures'!$B$27:$T$76,'LEX Data 1'!M$1,FALSE)),"")</f>
        <v/>
      </c>
      <c r="N10" s="167" t="str">
        <f>IFERROR(IF(VLOOKUP($D10,'Large credit exposures'!$B$27:$T$76,'LEX Data 1'!N$1,FALSE)=0,"",VLOOKUP($D10,'Large credit exposures'!$B$27:$T$76,'LEX Data 1'!N$1,FALSE)),"")</f>
        <v/>
      </c>
      <c r="O10" s="167" t="str">
        <f>IFERROR(IF(VLOOKUP($D10,'Large credit exposures'!$B$27:$T$76,'LEX Data 1'!O$1,FALSE)=0,"",VLOOKUP($D10,'Large credit exposures'!$B$27:$T$76,'LEX Data 1'!O$1,FALSE)),"")</f>
        <v/>
      </c>
      <c r="P10" s="167" t="str">
        <f>IFERROR(IF(VLOOKUP($D10,'Large credit exposures'!$B$27:$T$76,'LEX Data 1'!P$1,FALSE)=0,"",VLOOKUP($D10,'Large credit exposures'!$B$27:$T$76,'LEX Data 1'!P$1,FALSE)),"")</f>
        <v/>
      </c>
      <c r="Q10" s="167" t="str">
        <f>IFERROR(IF(VLOOKUP($D10,'Large credit exposures'!$B$27:$T$76,'LEX Data 1'!Q$1,FALSE)=0,"",VLOOKUP($D10,'Large credit exposures'!$B$27:$T$76,'LEX Data 1'!Q$1,FALSE)),"")</f>
        <v/>
      </c>
      <c r="R10" s="167" t="str">
        <f>IFERROR(IF(VLOOKUP($D10,'Large credit exposures'!$B$27:$T$76,'LEX Data 1'!R$1,FALSE)=0,"",VLOOKUP($D10,'Large credit exposures'!$B$27:$T$76,'LEX Data 1'!R$1,FALSE)),"")</f>
        <v/>
      </c>
      <c r="S10" s="167" t="str">
        <f>IFERROR(IF(VLOOKUP($D10,'Large credit exposures'!$B$27:$T$76,'LEX Data 1'!S$1,FALSE)=0,"",VLOOKUP($D10,'Large credit exposures'!$B$27:$T$76,'LEX Data 1'!S$1,FALSE)),"")</f>
        <v/>
      </c>
      <c r="T10" s="167" t="str">
        <f>IFERROR(IF(VLOOKUP($D10,'Large credit exposures'!$B$27:$T$76,'LEX Data 1'!T$1,FALSE)=0,"",VLOOKUP($D10,'Large credit exposures'!$B$27:$T$76,'LEX Data 1'!T$1,FALSE)),"")</f>
        <v/>
      </c>
      <c r="U10" s="167" t="str">
        <f>IFERROR(IF(VLOOKUP($D10,'Large credit exposures'!$B$27:$T$76,'LEX Data 1'!U$1,FALSE)=0,"",VLOOKUP($D10,'Large credit exposures'!$B$27:$T$76,'LEX Data 1'!U$1,FALSE)),"")</f>
        <v/>
      </c>
      <c r="V10" s="167" t="str">
        <f>IFERROR(IF(VLOOKUP($D10,'Large credit exposures'!$B$27:$T$76,'LEX Data 1'!V$1,FALSE)=0,"",VLOOKUP($D10,'Large credit exposures'!$B$27:$T$76,'LEX Data 1'!V$1,FALSE)),"")</f>
        <v/>
      </c>
      <c r="W10" s="167" t="str">
        <f>IFERROR(VLOOKUP(_xlfn.AGGREGATE(4,6,Y10:AA10),Lists!Q:R,2,FALSE),"")</f>
        <v/>
      </c>
      <c r="Y10" s="167" t="str">
        <f>IFERROR(VLOOKUP(G10,Lists!I:M,5,FALSE),"")</f>
        <v/>
      </c>
      <c r="Z10" s="167" t="str">
        <f>IFERROR(VLOOKUP(H10,Lists!J:N,5,FALSE),"")</f>
        <v/>
      </c>
      <c r="AA10" s="167" t="str">
        <f>IFERROR(VLOOKUP(I10,Lists!K:O,5,FALSE),"")</f>
        <v/>
      </c>
      <c r="AB10" s="167" t="str">
        <f>IFERROR(VLOOKUP(J10,Lists!L:P,5,FALSE),"")</f>
        <v/>
      </c>
    </row>
    <row r="11" spans="1:28" ht="16.5">
      <c r="A11" s="173" t="str">
        <f>Cover!$E$18</f>
        <v>Select from list</v>
      </c>
      <c r="B11" s="167" t="str">
        <f>Cover!$E$10</f>
        <v>Select from list</v>
      </c>
      <c r="C11" s="167" t="str">
        <f t="shared" si="0"/>
        <v/>
      </c>
      <c r="D11" s="168" t="s">
        <v>137</v>
      </c>
      <c r="E11" s="167" t="str">
        <f>IFERROR(IF(VLOOKUP($D11,'Large credit exposures'!$B$27:$T$76,'LEX Data 1'!E$1,FALSE)=0,"",VLOOKUP($D11,'Large credit exposures'!$B$27:$T$76,'LEX Data 1'!E$1,FALSE)),"")</f>
        <v/>
      </c>
      <c r="F11" s="167" t="str">
        <f>IFERROR(IF(VLOOKUP($D11,'Large credit exposures'!$B$27:$T$76,'LEX Data 1'!F$1,FALSE)=0,"",VLOOKUP($D11,'Large credit exposures'!$B$27:$T$76,'LEX Data 1'!F$1,FALSE)),"")</f>
        <v/>
      </c>
      <c r="G11" s="167" t="str">
        <f>IFERROR(IF(VLOOKUP($D11,'Large credit exposures'!$B$27:$T$76,'LEX Data 1'!G$1,FALSE)=0,"",VLOOKUP($D11,'Large credit exposures'!$B$27:$T$76,'LEX Data 1'!G$1,FALSE)),"")</f>
        <v/>
      </c>
      <c r="H11" s="167" t="str">
        <f>IFERROR(IF(VLOOKUP($D11,'Large credit exposures'!$B$27:$T$76,'LEX Data 1'!H$1,FALSE)=0,"",VLOOKUP($D11,'Large credit exposures'!$B$27:$T$76,'LEX Data 1'!H$1,FALSE)),"")</f>
        <v/>
      </c>
      <c r="I11" s="167" t="str">
        <f>IFERROR(IF(VLOOKUP($D11,'Large credit exposures'!$B$27:$T$76,'LEX Data 1'!I$1,FALSE)=0,"",VLOOKUP($D11,'Large credit exposures'!$B$27:$T$76,'LEX Data 1'!I$1,FALSE)),"")</f>
        <v/>
      </c>
      <c r="J11" s="167" t="str">
        <f>IFERROR(IF(VLOOKUP($D11,'Large credit exposures'!$B$27:$T$76,'LEX Data 1'!J$1,FALSE)=0,"",VLOOKUP($D11,'Large credit exposures'!$B$27:$T$76,'LEX Data 1'!J$1,FALSE)),"")</f>
        <v/>
      </c>
      <c r="K11" s="167" t="str">
        <f>IFERROR(IF(VLOOKUP($D11,'Large credit exposures'!$B$27:$T$76,'LEX Data 1'!K$1,FALSE)=0,"",VLOOKUP($D11,'Large credit exposures'!$B$27:$T$76,'LEX Data 1'!K$1,FALSE)),"")</f>
        <v/>
      </c>
      <c r="L11" s="167" t="str">
        <f>IFERROR(IF(VLOOKUP($D11,'Large credit exposures'!$B$27:$T$76,'LEX Data 1'!L$1,FALSE)=0,"",VLOOKUP($D11,'Large credit exposures'!$B$27:$T$76,'LEX Data 1'!L$1,FALSE)),"")</f>
        <v/>
      </c>
      <c r="M11" s="167" t="str">
        <f>IFERROR(IF(VLOOKUP($D11,'Large credit exposures'!$B$27:$T$76,'LEX Data 1'!M$1,FALSE)=0,"",VLOOKUP($D11,'Large credit exposures'!$B$27:$T$76,'LEX Data 1'!M$1,FALSE)),"")</f>
        <v/>
      </c>
      <c r="N11" s="167" t="str">
        <f>IFERROR(IF(VLOOKUP($D11,'Large credit exposures'!$B$27:$T$76,'LEX Data 1'!N$1,FALSE)=0,"",VLOOKUP($D11,'Large credit exposures'!$B$27:$T$76,'LEX Data 1'!N$1,FALSE)),"")</f>
        <v/>
      </c>
      <c r="O11" s="167" t="str">
        <f>IFERROR(IF(VLOOKUP($D11,'Large credit exposures'!$B$27:$T$76,'LEX Data 1'!O$1,FALSE)=0,"",VLOOKUP($D11,'Large credit exposures'!$B$27:$T$76,'LEX Data 1'!O$1,FALSE)),"")</f>
        <v/>
      </c>
      <c r="P11" s="167" t="str">
        <f>IFERROR(IF(VLOOKUP($D11,'Large credit exposures'!$B$27:$T$76,'LEX Data 1'!P$1,FALSE)=0,"",VLOOKUP($D11,'Large credit exposures'!$B$27:$T$76,'LEX Data 1'!P$1,FALSE)),"")</f>
        <v/>
      </c>
      <c r="Q11" s="167" t="str">
        <f>IFERROR(IF(VLOOKUP($D11,'Large credit exposures'!$B$27:$T$76,'LEX Data 1'!Q$1,FALSE)=0,"",VLOOKUP($D11,'Large credit exposures'!$B$27:$T$76,'LEX Data 1'!Q$1,FALSE)),"")</f>
        <v/>
      </c>
      <c r="R11" s="167" t="str">
        <f>IFERROR(IF(VLOOKUP($D11,'Large credit exposures'!$B$27:$T$76,'LEX Data 1'!R$1,FALSE)=0,"",VLOOKUP($D11,'Large credit exposures'!$B$27:$T$76,'LEX Data 1'!R$1,FALSE)),"")</f>
        <v/>
      </c>
      <c r="S11" s="167" t="str">
        <f>IFERROR(IF(VLOOKUP($D11,'Large credit exposures'!$B$27:$T$76,'LEX Data 1'!S$1,FALSE)=0,"",VLOOKUP($D11,'Large credit exposures'!$B$27:$T$76,'LEX Data 1'!S$1,FALSE)),"")</f>
        <v/>
      </c>
      <c r="T11" s="167" t="str">
        <f>IFERROR(IF(VLOOKUP($D11,'Large credit exposures'!$B$27:$T$76,'LEX Data 1'!T$1,FALSE)=0,"",VLOOKUP($D11,'Large credit exposures'!$B$27:$T$76,'LEX Data 1'!T$1,FALSE)),"")</f>
        <v/>
      </c>
      <c r="U11" s="167" t="str">
        <f>IFERROR(IF(VLOOKUP($D11,'Large credit exposures'!$B$27:$T$76,'LEX Data 1'!U$1,FALSE)=0,"",VLOOKUP($D11,'Large credit exposures'!$B$27:$T$76,'LEX Data 1'!U$1,FALSE)),"")</f>
        <v/>
      </c>
      <c r="V11" s="167" t="str">
        <f>IFERROR(IF(VLOOKUP($D11,'Large credit exposures'!$B$27:$T$76,'LEX Data 1'!V$1,FALSE)=0,"",VLOOKUP($D11,'Large credit exposures'!$B$27:$T$76,'LEX Data 1'!V$1,FALSE)),"")</f>
        <v/>
      </c>
      <c r="W11" s="167" t="str">
        <f>IFERROR(VLOOKUP(_xlfn.AGGREGATE(4,6,Y11:AA11),Lists!Q:R,2,FALSE),"")</f>
        <v/>
      </c>
      <c r="Y11" s="167" t="str">
        <f>IFERROR(VLOOKUP(G11,Lists!I:M,5,FALSE),"")</f>
        <v/>
      </c>
      <c r="Z11" s="167" t="str">
        <f>IFERROR(VLOOKUP(H11,Lists!J:N,5,FALSE),"")</f>
        <v/>
      </c>
      <c r="AA11" s="167" t="str">
        <f>IFERROR(VLOOKUP(I11,Lists!K:O,5,FALSE),"")</f>
        <v/>
      </c>
      <c r="AB11" s="167" t="str">
        <f>IFERROR(VLOOKUP(J11,Lists!L:P,5,FALSE),"")</f>
        <v/>
      </c>
    </row>
    <row r="12" spans="1:28" ht="16.5">
      <c r="A12" s="173" t="str">
        <f>Cover!$E$18</f>
        <v>Select from list</v>
      </c>
      <c r="B12" s="167" t="str">
        <f>Cover!$E$10</f>
        <v>Select from list</v>
      </c>
      <c r="C12" s="167" t="str">
        <f t="shared" si="0"/>
        <v/>
      </c>
      <c r="D12" s="168" t="s">
        <v>138</v>
      </c>
      <c r="E12" s="167" t="str">
        <f>IFERROR(IF(VLOOKUP($D12,'Large credit exposures'!$B$27:$T$76,'LEX Data 1'!E$1,FALSE)=0,"",VLOOKUP($D12,'Large credit exposures'!$B$27:$T$76,'LEX Data 1'!E$1,FALSE)),"")</f>
        <v/>
      </c>
      <c r="F12" s="167" t="str">
        <f>IFERROR(IF(VLOOKUP($D12,'Large credit exposures'!$B$27:$T$76,'LEX Data 1'!F$1,FALSE)=0,"",VLOOKUP($D12,'Large credit exposures'!$B$27:$T$76,'LEX Data 1'!F$1,FALSE)),"")</f>
        <v/>
      </c>
      <c r="G12" s="167" t="str">
        <f>IFERROR(IF(VLOOKUP($D12,'Large credit exposures'!$B$27:$T$76,'LEX Data 1'!G$1,FALSE)=0,"",VLOOKUP($D12,'Large credit exposures'!$B$27:$T$76,'LEX Data 1'!G$1,FALSE)),"")</f>
        <v/>
      </c>
      <c r="H12" s="167" t="str">
        <f>IFERROR(IF(VLOOKUP($D12,'Large credit exposures'!$B$27:$T$76,'LEX Data 1'!H$1,FALSE)=0,"",VLOOKUP($D12,'Large credit exposures'!$B$27:$T$76,'LEX Data 1'!H$1,FALSE)),"")</f>
        <v/>
      </c>
      <c r="I12" s="167" t="str">
        <f>IFERROR(IF(VLOOKUP($D12,'Large credit exposures'!$B$27:$T$76,'LEX Data 1'!I$1,FALSE)=0,"",VLOOKUP($D12,'Large credit exposures'!$B$27:$T$76,'LEX Data 1'!I$1,FALSE)),"")</f>
        <v/>
      </c>
      <c r="J12" s="167" t="str">
        <f>IFERROR(IF(VLOOKUP($D12,'Large credit exposures'!$B$27:$T$76,'LEX Data 1'!J$1,FALSE)=0,"",VLOOKUP($D12,'Large credit exposures'!$B$27:$T$76,'LEX Data 1'!J$1,FALSE)),"")</f>
        <v/>
      </c>
      <c r="K12" s="167" t="str">
        <f>IFERROR(IF(VLOOKUP($D12,'Large credit exposures'!$B$27:$T$76,'LEX Data 1'!K$1,FALSE)=0,"",VLOOKUP($D12,'Large credit exposures'!$B$27:$T$76,'LEX Data 1'!K$1,FALSE)),"")</f>
        <v/>
      </c>
      <c r="L12" s="167" t="str">
        <f>IFERROR(IF(VLOOKUP($D12,'Large credit exposures'!$B$27:$T$76,'LEX Data 1'!L$1,FALSE)=0,"",VLOOKUP($D12,'Large credit exposures'!$B$27:$T$76,'LEX Data 1'!L$1,FALSE)),"")</f>
        <v/>
      </c>
      <c r="M12" s="167" t="str">
        <f>IFERROR(IF(VLOOKUP($D12,'Large credit exposures'!$B$27:$T$76,'LEX Data 1'!M$1,FALSE)=0,"",VLOOKUP($D12,'Large credit exposures'!$B$27:$T$76,'LEX Data 1'!M$1,FALSE)),"")</f>
        <v/>
      </c>
      <c r="N12" s="167" t="str">
        <f>IFERROR(IF(VLOOKUP($D12,'Large credit exposures'!$B$27:$T$76,'LEX Data 1'!N$1,FALSE)=0,"",VLOOKUP($D12,'Large credit exposures'!$B$27:$T$76,'LEX Data 1'!N$1,FALSE)),"")</f>
        <v/>
      </c>
      <c r="O12" s="167" t="str">
        <f>IFERROR(IF(VLOOKUP($D12,'Large credit exposures'!$B$27:$T$76,'LEX Data 1'!O$1,FALSE)=0,"",VLOOKUP($D12,'Large credit exposures'!$B$27:$T$76,'LEX Data 1'!O$1,FALSE)),"")</f>
        <v/>
      </c>
      <c r="P12" s="167" t="str">
        <f>IFERROR(IF(VLOOKUP($D12,'Large credit exposures'!$B$27:$T$76,'LEX Data 1'!P$1,FALSE)=0,"",VLOOKUP($D12,'Large credit exposures'!$B$27:$T$76,'LEX Data 1'!P$1,FALSE)),"")</f>
        <v/>
      </c>
      <c r="Q12" s="167" t="str">
        <f>IFERROR(IF(VLOOKUP($D12,'Large credit exposures'!$B$27:$T$76,'LEX Data 1'!Q$1,FALSE)=0,"",VLOOKUP($D12,'Large credit exposures'!$B$27:$T$76,'LEX Data 1'!Q$1,FALSE)),"")</f>
        <v/>
      </c>
      <c r="R12" s="167" t="str">
        <f>IFERROR(IF(VLOOKUP($D12,'Large credit exposures'!$B$27:$T$76,'LEX Data 1'!R$1,FALSE)=0,"",VLOOKUP($D12,'Large credit exposures'!$B$27:$T$76,'LEX Data 1'!R$1,FALSE)),"")</f>
        <v/>
      </c>
      <c r="S12" s="167" t="str">
        <f>IFERROR(IF(VLOOKUP($D12,'Large credit exposures'!$B$27:$T$76,'LEX Data 1'!S$1,FALSE)=0,"",VLOOKUP($D12,'Large credit exposures'!$B$27:$T$76,'LEX Data 1'!S$1,FALSE)),"")</f>
        <v/>
      </c>
      <c r="T12" s="167" t="str">
        <f>IFERROR(IF(VLOOKUP($D12,'Large credit exposures'!$B$27:$T$76,'LEX Data 1'!T$1,FALSE)=0,"",VLOOKUP($D12,'Large credit exposures'!$B$27:$T$76,'LEX Data 1'!T$1,FALSE)),"")</f>
        <v/>
      </c>
      <c r="U12" s="167" t="str">
        <f>IFERROR(IF(VLOOKUP($D12,'Large credit exposures'!$B$27:$T$76,'LEX Data 1'!U$1,FALSE)=0,"",VLOOKUP($D12,'Large credit exposures'!$B$27:$T$76,'LEX Data 1'!U$1,FALSE)),"")</f>
        <v/>
      </c>
      <c r="V12" s="167" t="str">
        <f>IFERROR(IF(VLOOKUP($D12,'Large credit exposures'!$B$27:$T$76,'LEX Data 1'!V$1,FALSE)=0,"",VLOOKUP($D12,'Large credit exposures'!$B$27:$T$76,'LEX Data 1'!V$1,FALSE)),"")</f>
        <v/>
      </c>
      <c r="W12" s="167" t="str">
        <f>IFERROR(VLOOKUP(_xlfn.AGGREGATE(4,6,Y12:AA12),Lists!Q:R,2,FALSE),"")</f>
        <v/>
      </c>
      <c r="Y12" s="167" t="str">
        <f>IFERROR(VLOOKUP(G12,Lists!I:M,5,FALSE),"")</f>
        <v/>
      </c>
      <c r="Z12" s="167" t="str">
        <f>IFERROR(VLOOKUP(H12,Lists!J:N,5,FALSE),"")</f>
        <v/>
      </c>
      <c r="AA12" s="167" t="str">
        <f>IFERROR(VLOOKUP(I12,Lists!K:O,5,FALSE),"")</f>
        <v/>
      </c>
      <c r="AB12" s="167" t="str">
        <f>IFERROR(VLOOKUP(J12,Lists!L:P,5,FALSE),"")</f>
        <v/>
      </c>
    </row>
    <row r="13" spans="1:28" ht="16.5">
      <c r="A13" s="173" t="str">
        <f>Cover!$E$18</f>
        <v>Select from list</v>
      </c>
      <c r="B13" s="167" t="str">
        <f>Cover!$E$10</f>
        <v>Select from list</v>
      </c>
      <c r="C13" s="167" t="str">
        <f t="shared" si="0"/>
        <v/>
      </c>
      <c r="D13" s="168" t="s">
        <v>139</v>
      </c>
      <c r="E13" s="167" t="str">
        <f>IFERROR(IF(VLOOKUP($D13,'Large credit exposures'!$B$27:$T$76,'LEX Data 1'!E$1,FALSE)=0,"",VLOOKUP($D13,'Large credit exposures'!$B$27:$T$76,'LEX Data 1'!E$1,FALSE)),"")</f>
        <v/>
      </c>
      <c r="F13" s="167" t="str">
        <f>IFERROR(IF(VLOOKUP($D13,'Large credit exposures'!$B$27:$T$76,'LEX Data 1'!F$1,FALSE)=0,"",VLOOKUP($D13,'Large credit exposures'!$B$27:$T$76,'LEX Data 1'!F$1,FALSE)),"")</f>
        <v/>
      </c>
      <c r="G13" s="167" t="str">
        <f>IFERROR(IF(VLOOKUP($D13,'Large credit exposures'!$B$27:$T$76,'LEX Data 1'!G$1,FALSE)=0,"",VLOOKUP($D13,'Large credit exposures'!$B$27:$T$76,'LEX Data 1'!G$1,FALSE)),"")</f>
        <v/>
      </c>
      <c r="H13" s="167" t="str">
        <f>IFERROR(IF(VLOOKUP($D13,'Large credit exposures'!$B$27:$T$76,'LEX Data 1'!H$1,FALSE)=0,"",VLOOKUP($D13,'Large credit exposures'!$B$27:$T$76,'LEX Data 1'!H$1,FALSE)),"")</f>
        <v/>
      </c>
      <c r="I13" s="167" t="str">
        <f>IFERROR(IF(VLOOKUP($D13,'Large credit exposures'!$B$27:$T$76,'LEX Data 1'!I$1,FALSE)=0,"",VLOOKUP($D13,'Large credit exposures'!$B$27:$T$76,'LEX Data 1'!I$1,FALSE)),"")</f>
        <v/>
      </c>
      <c r="J13" s="167" t="str">
        <f>IFERROR(IF(VLOOKUP($D13,'Large credit exposures'!$B$27:$T$76,'LEX Data 1'!J$1,FALSE)=0,"",VLOOKUP($D13,'Large credit exposures'!$B$27:$T$76,'LEX Data 1'!J$1,FALSE)),"")</f>
        <v/>
      </c>
      <c r="K13" s="167" t="str">
        <f>IFERROR(IF(VLOOKUP($D13,'Large credit exposures'!$B$27:$T$76,'LEX Data 1'!K$1,FALSE)=0,"",VLOOKUP($D13,'Large credit exposures'!$B$27:$T$76,'LEX Data 1'!K$1,FALSE)),"")</f>
        <v/>
      </c>
      <c r="L13" s="167" t="str">
        <f>IFERROR(IF(VLOOKUP($D13,'Large credit exposures'!$B$27:$T$76,'LEX Data 1'!L$1,FALSE)=0,"",VLOOKUP($D13,'Large credit exposures'!$B$27:$T$76,'LEX Data 1'!L$1,FALSE)),"")</f>
        <v/>
      </c>
      <c r="M13" s="167" t="str">
        <f>IFERROR(IF(VLOOKUP($D13,'Large credit exposures'!$B$27:$T$76,'LEX Data 1'!M$1,FALSE)=0,"",VLOOKUP($D13,'Large credit exposures'!$B$27:$T$76,'LEX Data 1'!M$1,FALSE)),"")</f>
        <v/>
      </c>
      <c r="N13" s="167" t="str">
        <f>IFERROR(IF(VLOOKUP($D13,'Large credit exposures'!$B$27:$T$76,'LEX Data 1'!N$1,FALSE)=0,"",VLOOKUP($D13,'Large credit exposures'!$B$27:$T$76,'LEX Data 1'!N$1,FALSE)),"")</f>
        <v/>
      </c>
      <c r="O13" s="167" t="str">
        <f>IFERROR(IF(VLOOKUP($D13,'Large credit exposures'!$B$27:$T$76,'LEX Data 1'!O$1,FALSE)=0,"",VLOOKUP($D13,'Large credit exposures'!$B$27:$T$76,'LEX Data 1'!O$1,FALSE)),"")</f>
        <v/>
      </c>
      <c r="P13" s="167" t="str">
        <f>IFERROR(IF(VLOOKUP($D13,'Large credit exposures'!$B$27:$T$76,'LEX Data 1'!P$1,FALSE)=0,"",VLOOKUP($D13,'Large credit exposures'!$B$27:$T$76,'LEX Data 1'!P$1,FALSE)),"")</f>
        <v/>
      </c>
      <c r="Q13" s="167" t="str">
        <f>IFERROR(IF(VLOOKUP($D13,'Large credit exposures'!$B$27:$T$76,'LEX Data 1'!Q$1,FALSE)=0,"",VLOOKUP($D13,'Large credit exposures'!$B$27:$T$76,'LEX Data 1'!Q$1,FALSE)),"")</f>
        <v/>
      </c>
      <c r="R13" s="167" t="str">
        <f>IFERROR(IF(VLOOKUP($D13,'Large credit exposures'!$B$27:$T$76,'LEX Data 1'!R$1,FALSE)=0,"",VLOOKUP($D13,'Large credit exposures'!$B$27:$T$76,'LEX Data 1'!R$1,FALSE)),"")</f>
        <v/>
      </c>
      <c r="S13" s="167" t="str">
        <f>IFERROR(IF(VLOOKUP($D13,'Large credit exposures'!$B$27:$T$76,'LEX Data 1'!S$1,FALSE)=0,"",VLOOKUP($D13,'Large credit exposures'!$B$27:$T$76,'LEX Data 1'!S$1,FALSE)),"")</f>
        <v/>
      </c>
      <c r="T13" s="167" t="str">
        <f>IFERROR(IF(VLOOKUP($D13,'Large credit exposures'!$B$27:$T$76,'LEX Data 1'!T$1,FALSE)=0,"",VLOOKUP($D13,'Large credit exposures'!$B$27:$T$76,'LEX Data 1'!T$1,FALSE)),"")</f>
        <v/>
      </c>
      <c r="U13" s="167" t="str">
        <f>IFERROR(IF(VLOOKUP($D13,'Large credit exposures'!$B$27:$T$76,'LEX Data 1'!U$1,FALSE)=0,"",VLOOKUP($D13,'Large credit exposures'!$B$27:$T$76,'LEX Data 1'!U$1,FALSE)),"")</f>
        <v/>
      </c>
      <c r="V13" s="167" t="str">
        <f>IFERROR(IF(VLOOKUP($D13,'Large credit exposures'!$B$27:$T$76,'LEX Data 1'!V$1,FALSE)=0,"",VLOOKUP($D13,'Large credit exposures'!$B$27:$T$76,'LEX Data 1'!V$1,FALSE)),"")</f>
        <v/>
      </c>
      <c r="W13" s="167" t="str">
        <f>IFERROR(VLOOKUP(_xlfn.AGGREGATE(4,6,Y13:AA13),Lists!Q:R,2,FALSE),"")</f>
        <v/>
      </c>
      <c r="Y13" s="167" t="str">
        <f>IFERROR(VLOOKUP(G13,Lists!I:M,5,FALSE),"")</f>
        <v/>
      </c>
      <c r="Z13" s="167" t="str">
        <f>IFERROR(VLOOKUP(H13,Lists!J:N,5,FALSE),"")</f>
        <v/>
      </c>
      <c r="AA13" s="167" t="str">
        <f>IFERROR(VLOOKUP(I13,Lists!K:O,5,FALSE),"")</f>
        <v/>
      </c>
      <c r="AB13" s="167" t="str">
        <f>IFERROR(VLOOKUP(J13,Lists!L:P,5,FALSE),"")</f>
        <v/>
      </c>
    </row>
    <row r="14" spans="1:28" ht="16.5">
      <c r="A14" s="173" t="str">
        <f>Cover!$E$18</f>
        <v>Select from list</v>
      </c>
      <c r="B14" s="167" t="str">
        <f>Cover!$E$10</f>
        <v>Select from list</v>
      </c>
      <c r="C14" s="167" t="str">
        <f t="shared" si="0"/>
        <v/>
      </c>
      <c r="D14" s="168" t="s">
        <v>140</v>
      </c>
      <c r="E14" s="167" t="str">
        <f>IFERROR(IF(VLOOKUP($D14,'Large credit exposures'!$B$27:$T$76,'LEX Data 1'!E$1,FALSE)=0,"",VLOOKUP($D14,'Large credit exposures'!$B$27:$T$76,'LEX Data 1'!E$1,FALSE)),"")</f>
        <v/>
      </c>
      <c r="F14" s="167" t="str">
        <f>IFERROR(IF(VLOOKUP($D14,'Large credit exposures'!$B$27:$T$76,'LEX Data 1'!F$1,FALSE)=0,"",VLOOKUP($D14,'Large credit exposures'!$B$27:$T$76,'LEX Data 1'!F$1,FALSE)),"")</f>
        <v/>
      </c>
      <c r="G14" s="167" t="str">
        <f>IFERROR(IF(VLOOKUP($D14,'Large credit exposures'!$B$27:$T$76,'LEX Data 1'!G$1,FALSE)=0,"",VLOOKUP($D14,'Large credit exposures'!$B$27:$T$76,'LEX Data 1'!G$1,FALSE)),"")</f>
        <v/>
      </c>
      <c r="H14" s="167" t="str">
        <f>IFERROR(IF(VLOOKUP($D14,'Large credit exposures'!$B$27:$T$76,'LEX Data 1'!H$1,FALSE)=0,"",VLOOKUP($D14,'Large credit exposures'!$B$27:$T$76,'LEX Data 1'!H$1,FALSE)),"")</f>
        <v/>
      </c>
      <c r="I14" s="167" t="str">
        <f>IFERROR(IF(VLOOKUP($D14,'Large credit exposures'!$B$27:$T$76,'LEX Data 1'!I$1,FALSE)=0,"",VLOOKUP($D14,'Large credit exposures'!$B$27:$T$76,'LEX Data 1'!I$1,FALSE)),"")</f>
        <v/>
      </c>
      <c r="J14" s="167" t="str">
        <f>IFERROR(IF(VLOOKUP($D14,'Large credit exposures'!$B$27:$T$76,'LEX Data 1'!J$1,FALSE)=0,"",VLOOKUP($D14,'Large credit exposures'!$B$27:$T$76,'LEX Data 1'!J$1,FALSE)),"")</f>
        <v/>
      </c>
      <c r="K14" s="167" t="str">
        <f>IFERROR(IF(VLOOKUP($D14,'Large credit exposures'!$B$27:$T$76,'LEX Data 1'!K$1,FALSE)=0,"",VLOOKUP($D14,'Large credit exposures'!$B$27:$T$76,'LEX Data 1'!K$1,FALSE)),"")</f>
        <v/>
      </c>
      <c r="L14" s="167" t="str">
        <f>IFERROR(IF(VLOOKUP($D14,'Large credit exposures'!$B$27:$T$76,'LEX Data 1'!L$1,FALSE)=0,"",VLOOKUP($D14,'Large credit exposures'!$B$27:$T$76,'LEX Data 1'!L$1,FALSE)),"")</f>
        <v/>
      </c>
      <c r="M14" s="167" t="str">
        <f>IFERROR(IF(VLOOKUP($D14,'Large credit exposures'!$B$27:$T$76,'LEX Data 1'!M$1,FALSE)=0,"",VLOOKUP($D14,'Large credit exposures'!$B$27:$T$76,'LEX Data 1'!M$1,FALSE)),"")</f>
        <v/>
      </c>
      <c r="N14" s="167" t="str">
        <f>IFERROR(IF(VLOOKUP($D14,'Large credit exposures'!$B$27:$T$76,'LEX Data 1'!N$1,FALSE)=0,"",VLOOKUP($D14,'Large credit exposures'!$B$27:$T$76,'LEX Data 1'!N$1,FALSE)),"")</f>
        <v/>
      </c>
      <c r="O14" s="167" t="str">
        <f>IFERROR(IF(VLOOKUP($D14,'Large credit exposures'!$B$27:$T$76,'LEX Data 1'!O$1,FALSE)=0,"",VLOOKUP($D14,'Large credit exposures'!$B$27:$T$76,'LEX Data 1'!O$1,FALSE)),"")</f>
        <v/>
      </c>
      <c r="P14" s="167" t="str">
        <f>IFERROR(IF(VLOOKUP($D14,'Large credit exposures'!$B$27:$T$76,'LEX Data 1'!P$1,FALSE)=0,"",VLOOKUP($D14,'Large credit exposures'!$B$27:$T$76,'LEX Data 1'!P$1,FALSE)),"")</f>
        <v/>
      </c>
      <c r="Q14" s="167" t="str">
        <f>IFERROR(IF(VLOOKUP($D14,'Large credit exposures'!$B$27:$T$76,'LEX Data 1'!Q$1,FALSE)=0,"",VLOOKUP($D14,'Large credit exposures'!$B$27:$T$76,'LEX Data 1'!Q$1,FALSE)),"")</f>
        <v/>
      </c>
      <c r="R14" s="167" t="str">
        <f>IFERROR(IF(VLOOKUP($D14,'Large credit exposures'!$B$27:$T$76,'LEX Data 1'!R$1,FALSE)=0,"",VLOOKUP($D14,'Large credit exposures'!$B$27:$T$76,'LEX Data 1'!R$1,FALSE)),"")</f>
        <v/>
      </c>
      <c r="S14" s="167" t="str">
        <f>IFERROR(IF(VLOOKUP($D14,'Large credit exposures'!$B$27:$T$76,'LEX Data 1'!S$1,FALSE)=0,"",VLOOKUP($D14,'Large credit exposures'!$B$27:$T$76,'LEX Data 1'!S$1,FALSE)),"")</f>
        <v/>
      </c>
      <c r="T14" s="167" t="str">
        <f>IFERROR(IF(VLOOKUP($D14,'Large credit exposures'!$B$27:$T$76,'LEX Data 1'!T$1,FALSE)=0,"",VLOOKUP($D14,'Large credit exposures'!$B$27:$T$76,'LEX Data 1'!T$1,FALSE)),"")</f>
        <v/>
      </c>
      <c r="U14" s="167" t="str">
        <f>IFERROR(IF(VLOOKUP($D14,'Large credit exposures'!$B$27:$T$76,'LEX Data 1'!U$1,FALSE)=0,"",VLOOKUP($D14,'Large credit exposures'!$B$27:$T$76,'LEX Data 1'!U$1,FALSE)),"")</f>
        <v/>
      </c>
      <c r="V14" s="167" t="str">
        <f>IFERROR(IF(VLOOKUP($D14,'Large credit exposures'!$B$27:$T$76,'LEX Data 1'!V$1,FALSE)=0,"",VLOOKUP($D14,'Large credit exposures'!$B$27:$T$76,'LEX Data 1'!V$1,FALSE)),"")</f>
        <v/>
      </c>
      <c r="W14" s="167" t="str">
        <f>IFERROR(VLOOKUP(_xlfn.AGGREGATE(4,6,Y14:AA14),Lists!Q:R,2,FALSE),"")</f>
        <v/>
      </c>
      <c r="Y14" s="167" t="str">
        <f>IFERROR(VLOOKUP(G14,Lists!I:M,5,FALSE),"")</f>
        <v/>
      </c>
      <c r="Z14" s="167" t="str">
        <f>IFERROR(VLOOKUP(H14,Lists!J:N,5,FALSE),"")</f>
        <v/>
      </c>
      <c r="AA14" s="167" t="str">
        <f>IFERROR(VLOOKUP(I14,Lists!K:O,5,FALSE),"")</f>
        <v/>
      </c>
      <c r="AB14" s="167" t="str">
        <f>IFERROR(VLOOKUP(J14,Lists!L:P,5,FALSE),"")</f>
        <v/>
      </c>
    </row>
    <row r="15" spans="1:28" ht="16.5">
      <c r="A15" s="173" t="str">
        <f>Cover!$E$18</f>
        <v>Select from list</v>
      </c>
      <c r="B15" s="167" t="str">
        <f>Cover!$E$10</f>
        <v>Select from list</v>
      </c>
      <c r="C15" s="167" t="str">
        <f t="shared" si="0"/>
        <v/>
      </c>
      <c r="D15" s="168" t="s">
        <v>141</v>
      </c>
      <c r="E15" s="167" t="str">
        <f>IFERROR(IF(VLOOKUP($D15,'Large credit exposures'!$B$27:$T$76,'LEX Data 1'!E$1,FALSE)=0,"",VLOOKUP($D15,'Large credit exposures'!$B$27:$T$76,'LEX Data 1'!E$1,FALSE)),"")</f>
        <v/>
      </c>
      <c r="F15" s="167" t="str">
        <f>IFERROR(IF(VLOOKUP($D15,'Large credit exposures'!$B$27:$T$76,'LEX Data 1'!F$1,FALSE)=0,"",VLOOKUP($D15,'Large credit exposures'!$B$27:$T$76,'LEX Data 1'!F$1,FALSE)),"")</f>
        <v/>
      </c>
      <c r="G15" s="167" t="str">
        <f>IFERROR(IF(VLOOKUP($D15,'Large credit exposures'!$B$27:$T$76,'LEX Data 1'!G$1,FALSE)=0,"",VLOOKUP($D15,'Large credit exposures'!$B$27:$T$76,'LEX Data 1'!G$1,FALSE)),"")</f>
        <v/>
      </c>
      <c r="H15" s="167" t="str">
        <f>IFERROR(IF(VLOOKUP($D15,'Large credit exposures'!$B$27:$T$76,'LEX Data 1'!H$1,FALSE)=0,"",VLOOKUP($D15,'Large credit exposures'!$B$27:$T$76,'LEX Data 1'!H$1,FALSE)),"")</f>
        <v/>
      </c>
      <c r="I15" s="167" t="str">
        <f>IFERROR(IF(VLOOKUP($D15,'Large credit exposures'!$B$27:$T$76,'LEX Data 1'!I$1,FALSE)=0,"",VLOOKUP($D15,'Large credit exposures'!$B$27:$T$76,'LEX Data 1'!I$1,FALSE)),"")</f>
        <v/>
      </c>
      <c r="J15" s="167" t="str">
        <f>IFERROR(IF(VLOOKUP($D15,'Large credit exposures'!$B$27:$T$76,'LEX Data 1'!J$1,FALSE)=0,"",VLOOKUP($D15,'Large credit exposures'!$B$27:$T$76,'LEX Data 1'!J$1,FALSE)),"")</f>
        <v/>
      </c>
      <c r="K15" s="167" t="str">
        <f>IFERROR(IF(VLOOKUP($D15,'Large credit exposures'!$B$27:$T$76,'LEX Data 1'!K$1,FALSE)=0,"",VLOOKUP($D15,'Large credit exposures'!$B$27:$T$76,'LEX Data 1'!K$1,FALSE)),"")</f>
        <v/>
      </c>
      <c r="L15" s="167" t="str">
        <f>IFERROR(IF(VLOOKUP($D15,'Large credit exposures'!$B$27:$T$76,'LEX Data 1'!L$1,FALSE)=0,"",VLOOKUP($D15,'Large credit exposures'!$B$27:$T$76,'LEX Data 1'!L$1,FALSE)),"")</f>
        <v/>
      </c>
      <c r="M15" s="167" t="str">
        <f>IFERROR(IF(VLOOKUP($D15,'Large credit exposures'!$B$27:$T$76,'LEX Data 1'!M$1,FALSE)=0,"",VLOOKUP($D15,'Large credit exposures'!$B$27:$T$76,'LEX Data 1'!M$1,FALSE)),"")</f>
        <v/>
      </c>
      <c r="N15" s="167" t="str">
        <f>IFERROR(IF(VLOOKUP($D15,'Large credit exposures'!$B$27:$T$76,'LEX Data 1'!N$1,FALSE)=0,"",VLOOKUP($D15,'Large credit exposures'!$B$27:$T$76,'LEX Data 1'!N$1,FALSE)),"")</f>
        <v/>
      </c>
      <c r="O15" s="167" t="str">
        <f>IFERROR(IF(VLOOKUP($D15,'Large credit exposures'!$B$27:$T$76,'LEX Data 1'!O$1,FALSE)=0,"",VLOOKUP($D15,'Large credit exposures'!$B$27:$T$76,'LEX Data 1'!O$1,FALSE)),"")</f>
        <v/>
      </c>
      <c r="P15" s="167" t="str">
        <f>IFERROR(IF(VLOOKUP($D15,'Large credit exposures'!$B$27:$T$76,'LEX Data 1'!P$1,FALSE)=0,"",VLOOKUP($D15,'Large credit exposures'!$B$27:$T$76,'LEX Data 1'!P$1,FALSE)),"")</f>
        <v/>
      </c>
      <c r="Q15" s="167" t="str">
        <f>IFERROR(IF(VLOOKUP($D15,'Large credit exposures'!$B$27:$T$76,'LEX Data 1'!Q$1,FALSE)=0,"",VLOOKUP($D15,'Large credit exposures'!$B$27:$T$76,'LEX Data 1'!Q$1,FALSE)),"")</f>
        <v/>
      </c>
      <c r="R15" s="167" t="str">
        <f>IFERROR(IF(VLOOKUP($D15,'Large credit exposures'!$B$27:$T$76,'LEX Data 1'!R$1,FALSE)=0,"",VLOOKUP($D15,'Large credit exposures'!$B$27:$T$76,'LEX Data 1'!R$1,FALSE)),"")</f>
        <v/>
      </c>
      <c r="S15" s="167" t="str">
        <f>IFERROR(IF(VLOOKUP($D15,'Large credit exposures'!$B$27:$T$76,'LEX Data 1'!S$1,FALSE)=0,"",VLOOKUP($D15,'Large credit exposures'!$B$27:$T$76,'LEX Data 1'!S$1,FALSE)),"")</f>
        <v/>
      </c>
      <c r="T15" s="167" t="str">
        <f>IFERROR(IF(VLOOKUP($D15,'Large credit exposures'!$B$27:$T$76,'LEX Data 1'!T$1,FALSE)=0,"",VLOOKUP($D15,'Large credit exposures'!$B$27:$T$76,'LEX Data 1'!T$1,FALSE)),"")</f>
        <v/>
      </c>
      <c r="U15" s="167" t="str">
        <f>IFERROR(IF(VLOOKUP($D15,'Large credit exposures'!$B$27:$T$76,'LEX Data 1'!U$1,FALSE)=0,"",VLOOKUP($D15,'Large credit exposures'!$B$27:$T$76,'LEX Data 1'!U$1,FALSE)),"")</f>
        <v/>
      </c>
      <c r="V15" s="167" t="str">
        <f>IFERROR(IF(VLOOKUP($D15,'Large credit exposures'!$B$27:$T$76,'LEX Data 1'!V$1,FALSE)=0,"",VLOOKUP($D15,'Large credit exposures'!$B$27:$T$76,'LEX Data 1'!V$1,FALSE)),"")</f>
        <v/>
      </c>
      <c r="W15" s="167" t="str">
        <f>IFERROR(VLOOKUP(_xlfn.AGGREGATE(4,6,Y15:AA15),Lists!Q:R,2,FALSE),"")</f>
        <v/>
      </c>
      <c r="Y15" s="167" t="str">
        <f>IFERROR(VLOOKUP(G15,Lists!I:M,5,FALSE),"")</f>
        <v/>
      </c>
      <c r="Z15" s="167" t="str">
        <f>IFERROR(VLOOKUP(H15,Lists!J:N,5,FALSE),"")</f>
        <v/>
      </c>
      <c r="AA15" s="167" t="str">
        <f>IFERROR(VLOOKUP(I15,Lists!K:O,5,FALSE),"")</f>
        <v/>
      </c>
      <c r="AB15" s="167" t="str">
        <f>IFERROR(VLOOKUP(J15,Lists!L:P,5,FALSE),"")</f>
        <v/>
      </c>
    </row>
    <row r="16" spans="1:28" ht="16.5">
      <c r="A16" s="173" t="str">
        <f>Cover!$E$18</f>
        <v>Select from list</v>
      </c>
      <c r="B16" s="167" t="str">
        <f>Cover!$E$10</f>
        <v>Select from list</v>
      </c>
      <c r="C16" s="167" t="str">
        <f t="shared" si="0"/>
        <v/>
      </c>
      <c r="D16" s="168" t="s">
        <v>142</v>
      </c>
      <c r="E16" s="167" t="str">
        <f>IFERROR(IF(VLOOKUP($D16,'Large credit exposures'!$B$27:$T$76,'LEX Data 1'!E$1,FALSE)=0,"",VLOOKUP($D16,'Large credit exposures'!$B$27:$T$76,'LEX Data 1'!E$1,FALSE)),"")</f>
        <v/>
      </c>
      <c r="F16" s="167" t="str">
        <f>IFERROR(IF(VLOOKUP($D16,'Large credit exposures'!$B$27:$T$76,'LEX Data 1'!F$1,FALSE)=0,"",VLOOKUP($D16,'Large credit exposures'!$B$27:$T$76,'LEX Data 1'!F$1,FALSE)),"")</f>
        <v/>
      </c>
      <c r="G16" s="167" t="str">
        <f>IFERROR(IF(VLOOKUP($D16,'Large credit exposures'!$B$27:$T$76,'LEX Data 1'!G$1,FALSE)=0,"",VLOOKUP($D16,'Large credit exposures'!$B$27:$T$76,'LEX Data 1'!G$1,FALSE)),"")</f>
        <v/>
      </c>
      <c r="H16" s="167" t="str">
        <f>IFERROR(IF(VLOOKUP($D16,'Large credit exposures'!$B$27:$T$76,'LEX Data 1'!H$1,FALSE)=0,"",VLOOKUP($D16,'Large credit exposures'!$B$27:$T$76,'LEX Data 1'!H$1,FALSE)),"")</f>
        <v/>
      </c>
      <c r="I16" s="167" t="str">
        <f>IFERROR(IF(VLOOKUP($D16,'Large credit exposures'!$B$27:$T$76,'LEX Data 1'!I$1,FALSE)=0,"",VLOOKUP($D16,'Large credit exposures'!$B$27:$T$76,'LEX Data 1'!I$1,FALSE)),"")</f>
        <v/>
      </c>
      <c r="J16" s="167" t="str">
        <f>IFERROR(IF(VLOOKUP($D16,'Large credit exposures'!$B$27:$T$76,'LEX Data 1'!J$1,FALSE)=0,"",VLOOKUP($D16,'Large credit exposures'!$B$27:$T$76,'LEX Data 1'!J$1,FALSE)),"")</f>
        <v/>
      </c>
      <c r="K16" s="167" t="str">
        <f>IFERROR(IF(VLOOKUP($D16,'Large credit exposures'!$B$27:$T$76,'LEX Data 1'!K$1,FALSE)=0,"",VLOOKUP($D16,'Large credit exposures'!$B$27:$T$76,'LEX Data 1'!K$1,FALSE)),"")</f>
        <v/>
      </c>
      <c r="L16" s="167" t="str">
        <f>IFERROR(IF(VLOOKUP($D16,'Large credit exposures'!$B$27:$T$76,'LEX Data 1'!L$1,FALSE)=0,"",VLOOKUP($D16,'Large credit exposures'!$B$27:$T$76,'LEX Data 1'!L$1,FALSE)),"")</f>
        <v/>
      </c>
      <c r="M16" s="167" t="str">
        <f>IFERROR(IF(VLOOKUP($D16,'Large credit exposures'!$B$27:$T$76,'LEX Data 1'!M$1,FALSE)=0,"",VLOOKUP($D16,'Large credit exposures'!$B$27:$T$76,'LEX Data 1'!M$1,FALSE)),"")</f>
        <v/>
      </c>
      <c r="N16" s="167" t="str">
        <f>IFERROR(IF(VLOOKUP($D16,'Large credit exposures'!$B$27:$T$76,'LEX Data 1'!N$1,FALSE)=0,"",VLOOKUP($D16,'Large credit exposures'!$B$27:$T$76,'LEX Data 1'!N$1,FALSE)),"")</f>
        <v/>
      </c>
      <c r="O16" s="167" t="str">
        <f>IFERROR(IF(VLOOKUP($D16,'Large credit exposures'!$B$27:$T$76,'LEX Data 1'!O$1,FALSE)=0,"",VLOOKUP($D16,'Large credit exposures'!$B$27:$T$76,'LEX Data 1'!O$1,FALSE)),"")</f>
        <v/>
      </c>
      <c r="P16" s="167" t="str">
        <f>IFERROR(IF(VLOOKUP($D16,'Large credit exposures'!$B$27:$T$76,'LEX Data 1'!P$1,FALSE)=0,"",VLOOKUP($D16,'Large credit exposures'!$B$27:$T$76,'LEX Data 1'!P$1,FALSE)),"")</f>
        <v/>
      </c>
      <c r="Q16" s="167" t="str">
        <f>IFERROR(IF(VLOOKUP($D16,'Large credit exposures'!$B$27:$T$76,'LEX Data 1'!Q$1,FALSE)=0,"",VLOOKUP($D16,'Large credit exposures'!$B$27:$T$76,'LEX Data 1'!Q$1,FALSE)),"")</f>
        <v/>
      </c>
      <c r="R16" s="167" t="str">
        <f>IFERROR(IF(VLOOKUP($D16,'Large credit exposures'!$B$27:$T$76,'LEX Data 1'!R$1,FALSE)=0,"",VLOOKUP($D16,'Large credit exposures'!$B$27:$T$76,'LEX Data 1'!R$1,FALSE)),"")</f>
        <v/>
      </c>
      <c r="S16" s="167" t="str">
        <f>IFERROR(IF(VLOOKUP($D16,'Large credit exposures'!$B$27:$T$76,'LEX Data 1'!S$1,FALSE)=0,"",VLOOKUP($D16,'Large credit exposures'!$B$27:$T$76,'LEX Data 1'!S$1,FALSE)),"")</f>
        <v/>
      </c>
      <c r="T16" s="167" t="str">
        <f>IFERROR(IF(VLOOKUP($D16,'Large credit exposures'!$B$27:$T$76,'LEX Data 1'!T$1,FALSE)=0,"",VLOOKUP($D16,'Large credit exposures'!$B$27:$T$76,'LEX Data 1'!T$1,FALSE)),"")</f>
        <v/>
      </c>
      <c r="U16" s="167" t="str">
        <f>IFERROR(IF(VLOOKUP($D16,'Large credit exposures'!$B$27:$T$76,'LEX Data 1'!U$1,FALSE)=0,"",VLOOKUP($D16,'Large credit exposures'!$B$27:$T$76,'LEX Data 1'!U$1,FALSE)),"")</f>
        <v/>
      </c>
      <c r="V16" s="167" t="str">
        <f>IFERROR(IF(VLOOKUP($D16,'Large credit exposures'!$B$27:$T$76,'LEX Data 1'!V$1,FALSE)=0,"",VLOOKUP($D16,'Large credit exposures'!$B$27:$T$76,'LEX Data 1'!V$1,FALSE)),"")</f>
        <v/>
      </c>
      <c r="W16" s="167" t="str">
        <f>IFERROR(VLOOKUP(_xlfn.AGGREGATE(4,6,Y16:AA16),Lists!Q:R,2,FALSE),"")</f>
        <v/>
      </c>
      <c r="Y16" s="167" t="str">
        <f>IFERROR(VLOOKUP(G16,Lists!I:M,5,FALSE),"")</f>
        <v/>
      </c>
      <c r="Z16" s="167" t="str">
        <f>IFERROR(VLOOKUP(H16,Lists!J:N,5,FALSE),"")</f>
        <v/>
      </c>
      <c r="AA16" s="167" t="str">
        <f>IFERROR(VLOOKUP(I16,Lists!K:O,5,FALSE),"")</f>
        <v/>
      </c>
      <c r="AB16" s="167" t="str">
        <f>IFERROR(VLOOKUP(J16,Lists!L:P,5,FALSE),"")</f>
        <v/>
      </c>
    </row>
    <row r="17" spans="1:28" ht="16.5">
      <c r="A17" s="173" t="str">
        <f>Cover!$E$18</f>
        <v>Select from list</v>
      </c>
      <c r="B17" s="167" t="str">
        <f>Cover!$E$10</f>
        <v>Select from list</v>
      </c>
      <c r="C17" s="167" t="str">
        <f t="shared" si="0"/>
        <v/>
      </c>
      <c r="D17" s="168" t="s">
        <v>143</v>
      </c>
      <c r="E17" s="167" t="str">
        <f>IFERROR(IF(VLOOKUP($D17,'Large credit exposures'!$B$27:$T$76,'LEX Data 1'!E$1,FALSE)=0,"",VLOOKUP($D17,'Large credit exposures'!$B$27:$T$76,'LEX Data 1'!E$1,FALSE)),"")</f>
        <v/>
      </c>
      <c r="F17" s="167" t="str">
        <f>IFERROR(IF(VLOOKUP($D17,'Large credit exposures'!$B$27:$T$76,'LEX Data 1'!F$1,FALSE)=0,"",VLOOKUP($D17,'Large credit exposures'!$B$27:$T$76,'LEX Data 1'!F$1,FALSE)),"")</f>
        <v/>
      </c>
      <c r="G17" s="167" t="str">
        <f>IFERROR(IF(VLOOKUP($D17,'Large credit exposures'!$B$27:$T$76,'LEX Data 1'!G$1,FALSE)=0,"",VLOOKUP($D17,'Large credit exposures'!$B$27:$T$76,'LEX Data 1'!G$1,FALSE)),"")</f>
        <v/>
      </c>
      <c r="H17" s="167" t="str">
        <f>IFERROR(IF(VLOOKUP($D17,'Large credit exposures'!$B$27:$T$76,'LEX Data 1'!H$1,FALSE)=0,"",VLOOKUP($D17,'Large credit exposures'!$B$27:$T$76,'LEX Data 1'!H$1,FALSE)),"")</f>
        <v/>
      </c>
      <c r="I17" s="167" t="str">
        <f>IFERROR(IF(VLOOKUP($D17,'Large credit exposures'!$B$27:$T$76,'LEX Data 1'!I$1,FALSE)=0,"",VLOOKUP($D17,'Large credit exposures'!$B$27:$T$76,'LEX Data 1'!I$1,FALSE)),"")</f>
        <v/>
      </c>
      <c r="J17" s="167" t="str">
        <f>IFERROR(IF(VLOOKUP($D17,'Large credit exposures'!$B$27:$T$76,'LEX Data 1'!J$1,FALSE)=0,"",VLOOKUP($D17,'Large credit exposures'!$B$27:$T$76,'LEX Data 1'!J$1,FALSE)),"")</f>
        <v/>
      </c>
      <c r="K17" s="167" t="str">
        <f>IFERROR(IF(VLOOKUP($D17,'Large credit exposures'!$B$27:$T$76,'LEX Data 1'!K$1,FALSE)=0,"",VLOOKUP($D17,'Large credit exposures'!$B$27:$T$76,'LEX Data 1'!K$1,FALSE)),"")</f>
        <v/>
      </c>
      <c r="L17" s="167" t="str">
        <f>IFERROR(IF(VLOOKUP($D17,'Large credit exposures'!$B$27:$T$76,'LEX Data 1'!L$1,FALSE)=0,"",VLOOKUP($D17,'Large credit exposures'!$B$27:$T$76,'LEX Data 1'!L$1,FALSE)),"")</f>
        <v/>
      </c>
      <c r="M17" s="167" t="str">
        <f>IFERROR(IF(VLOOKUP($D17,'Large credit exposures'!$B$27:$T$76,'LEX Data 1'!M$1,FALSE)=0,"",VLOOKUP($D17,'Large credit exposures'!$B$27:$T$76,'LEX Data 1'!M$1,FALSE)),"")</f>
        <v/>
      </c>
      <c r="N17" s="167" t="str">
        <f>IFERROR(IF(VLOOKUP($D17,'Large credit exposures'!$B$27:$T$76,'LEX Data 1'!N$1,FALSE)=0,"",VLOOKUP($D17,'Large credit exposures'!$B$27:$T$76,'LEX Data 1'!N$1,FALSE)),"")</f>
        <v/>
      </c>
      <c r="O17" s="167" t="str">
        <f>IFERROR(IF(VLOOKUP($D17,'Large credit exposures'!$B$27:$T$76,'LEX Data 1'!O$1,FALSE)=0,"",VLOOKUP($D17,'Large credit exposures'!$B$27:$T$76,'LEX Data 1'!O$1,FALSE)),"")</f>
        <v/>
      </c>
      <c r="P17" s="167" t="str">
        <f>IFERROR(IF(VLOOKUP($D17,'Large credit exposures'!$B$27:$T$76,'LEX Data 1'!P$1,FALSE)=0,"",VLOOKUP($D17,'Large credit exposures'!$B$27:$T$76,'LEX Data 1'!P$1,FALSE)),"")</f>
        <v/>
      </c>
      <c r="Q17" s="167" t="str">
        <f>IFERROR(IF(VLOOKUP($D17,'Large credit exposures'!$B$27:$T$76,'LEX Data 1'!Q$1,FALSE)=0,"",VLOOKUP($D17,'Large credit exposures'!$B$27:$T$76,'LEX Data 1'!Q$1,FALSE)),"")</f>
        <v/>
      </c>
      <c r="R17" s="167" t="str">
        <f>IFERROR(IF(VLOOKUP($D17,'Large credit exposures'!$B$27:$T$76,'LEX Data 1'!R$1,FALSE)=0,"",VLOOKUP($D17,'Large credit exposures'!$B$27:$T$76,'LEX Data 1'!R$1,FALSE)),"")</f>
        <v/>
      </c>
      <c r="S17" s="167" t="str">
        <f>IFERROR(IF(VLOOKUP($D17,'Large credit exposures'!$B$27:$T$76,'LEX Data 1'!S$1,FALSE)=0,"",VLOOKUP($D17,'Large credit exposures'!$B$27:$T$76,'LEX Data 1'!S$1,FALSE)),"")</f>
        <v/>
      </c>
      <c r="T17" s="167" t="str">
        <f>IFERROR(IF(VLOOKUP($D17,'Large credit exposures'!$B$27:$T$76,'LEX Data 1'!T$1,FALSE)=0,"",VLOOKUP($D17,'Large credit exposures'!$B$27:$T$76,'LEX Data 1'!T$1,FALSE)),"")</f>
        <v/>
      </c>
      <c r="U17" s="167" t="str">
        <f>IFERROR(IF(VLOOKUP($D17,'Large credit exposures'!$B$27:$T$76,'LEX Data 1'!U$1,FALSE)=0,"",VLOOKUP($D17,'Large credit exposures'!$B$27:$T$76,'LEX Data 1'!U$1,FALSE)),"")</f>
        <v/>
      </c>
      <c r="V17" s="167" t="str">
        <f>IFERROR(IF(VLOOKUP($D17,'Large credit exposures'!$B$27:$T$76,'LEX Data 1'!V$1,FALSE)=0,"",VLOOKUP($D17,'Large credit exposures'!$B$27:$T$76,'LEX Data 1'!V$1,FALSE)),"")</f>
        <v/>
      </c>
      <c r="W17" s="167" t="str">
        <f>IFERROR(VLOOKUP(_xlfn.AGGREGATE(4,6,Y17:AA17),Lists!Q:R,2,FALSE),"")</f>
        <v/>
      </c>
      <c r="Y17" s="167" t="str">
        <f>IFERROR(VLOOKUP(G17,Lists!I:M,5,FALSE),"")</f>
        <v/>
      </c>
      <c r="Z17" s="167" t="str">
        <f>IFERROR(VLOOKUP(H17,Lists!J:N,5,FALSE),"")</f>
        <v/>
      </c>
      <c r="AA17" s="167" t="str">
        <f>IFERROR(VLOOKUP(I17,Lists!K:O,5,FALSE),"")</f>
        <v/>
      </c>
      <c r="AB17" s="167" t="str">
        <f>IFERROR(VLOOKUP(J17,Lists!L:P,5,FALSE),"")</f>
        <v/>
      </c>
    </row>
    <row r="18" spans="1:28" ht="16.5">
      <c r="A18" s="173" t="str">
        <f>Cover!$E$18</f>
        <v>Select from list</v>
      </c>
      <c r="B18" s="167" t="str">
        <f>Cover!$E$10</f>
        <v>Select from list</v>
      </c>
      <c r="C18" s="167" t="str">
        <f t="shared" si="0"/>
        <v/>
      </c>
      <c r="D18" s="168" t="s">
        <v>144</v>
      </c>
      <c r="E18" s="167" t="str">
        <f>IFERROR(IF(VLOOKUP($D18,'Large credit exposures'!$B$27:$T$76,'LEX Data 1'!E$1,FALSE)=0,"",VLOOKUP($D18,'Large credit exposures'!$B$27:$T$76,'LEX Data 1'!E$1,FALSE)),"")</f>
        <v/>
      </c>
      <c r="F18" s="167" t="str">
        <f>IFERROR(IF(VLOOKUP($D18,'Large credit exposures'!$B$27:$T$76,'LEX Data 1'!F$1,FALSE)=0,"",VLOOKUP($D18,'Large credit exposures'!$B$27:$T$76,'LEX Data 1'!F$1,FALSE)),"")</f>
        <v/>
      </c>
      <c r="G18" s="167" t="str">
        <f>IFERROR(IF(VLOOKUP($D18,'Large credit exposures'!$B$27:$T$76,'LEX Data 1'!G$1,FALSE)=0,"",VLOOKUP($D18,'Large credit exposures'!$B$27:$T$76,'LEX Data 1'!G$1,FALSE)),"")</f>
        <v/>
      </c>
      <c r="H18" s="167" t="str">
        <f>IFERROR(IF(VLOOKUP($D18,'Large credit exposures'!$B$27:$T$76,'LEX Data 1'!H$1,FALSE)=0,"",VLOOKUP($D18,'Large credit exposures'!$B$27:$T$76,'LEX Data 1'!H$1,FALSE)),"")</f>
        <v/>
      </c>
      <c r="I18" s="167" t="str">
        <f>IFERROR(IF(VLOOKUP($D18,'Large credit exposures'!$B$27:$T$76,'LEX Data 1'!I$1,FALSE)=0,"",VLOOKUP($D18,'Large credit exposures'!$B$27:$T$76,'LEX Data 1'!I$1,FALSE)),"")</f>
        <v/>
      </c>
      <c r="J18" s="167" t="str">
        <f>IFERROR(IF(VLOOKUP($D18,'Large credit exposures'!$B$27:$T$76,'LEX Data 1'!J$1,FALSE)=0,"",VLOOKUP($D18,'Large credit exposures'!$B$27:$T$76,'LEX Data 1'!J$1,FALSE)),"")</f>
        <v/>
      </c>
      <c r="K18" s="167" t="str">
        <f>IFERROR(IF(VLOOKUP($D18,'Large credit exposures'!$B$27:$T$76,'LEX Data 1'!K$1,FALSE)=0,"",VLOOKUP($D18,'Large credit exposures'!$B$27:$T$76,'LEX Data 1'!K$1,FALSE)),"")</f>
        <v/>
      </c>
      <c r="L18" s="167" t="str">
        <f>IFERROR(IF(VLOOKUP($D18,'Large credit exposures'!$B$27:$T$76,'LEX Data 1'!L$1,FALSE)=0,"",VLOOKUP($D18,'Large credit exposures'!$B$27:$T$76,'LEX Data 1'!L$1,FALSE)),"")</f>
        <v/>
      </c>
      <c r="M18" s="167" t="str">
        <f>IFERROR(IF(VLOOKUP($D18,'Large credit exposures'!$B$27:$T$76,'LEX Data 1'!M$1,FALSE)=0,"",VLOOKUP($D18,'Large credit exposures'!$B$27:$T$76,'LEX Data 1'!M$1,FALSE)),"")</f>
        <v/>
      </c>
      <c r="N18" s="167" t="str">
        <f>IFERROR(IF(VLOOKUP($D18,'Large credit exposures'!$B$27:$T$76,'LEX Data 1'!N$1,FALSE)=0,"",VLOOKUP($D18,'Large credit exposures'!$B$27:$T$76,'LEX Data 1'!N$1,FALSE)),"")</f>
        <v/>
      </c>
      <c r="O18" s="167" t="str">
        <f>IFERROR(IF(VLOOKUP($D18,'Large credit exposures'!$B$27:$T$76,'LEX Data 1'!O$1,FALSE)=0,"",VLOOKUP($D18,'Large credit exposures'!$B$27:$T$76,'LEX Data 1'!O$1,FALSE)),"")</f>
        <v/>
      </c>
      <c r="P18" s="167" t="str">
        <f>IFERROR(IF(VLOOKUP($D18,'Large credit exposures'!$B$27:$T$76,'LEX Data 1'!P$1,FALSE)=0,"",VLOOKUP($D18,'Large credit exposures'!$B$27:$T$76,'LEX Data 1'!P$1,FALSE)),"")</f>
        <v/>
      </c>
      <c r="Q18" s="167" t="str">
        <f>IFERROR(IF(VLOOKUP($D18,'Large credit exposures'!$B$27:$T$76,'LEX Data 1'!Q$1,FALSE)=0,"",VLOOKUP($D18,'Large credit exposures'!$B$27:$T$76,'LEX Data 1'!Q$1,FALSE)),"")</f>
        <v/>
      </c>
      <c r="R18" s="167" t="str">
        <f>IFERROR(IF(VLOOKUP($D18,'Large credit exposures'!$B$27:$T$76,'LEX Data 1'!R$1,FALSE)=0,"",VLOOKUP($D18,'Large credit exposures'!$B$27:$T$76,'LEX Data 1'!R$1,FALSE)),"")</f>
        <v/>
      </c>
      <c r="S18" s="167" t="str">
        <f>IFERROR(IF(VLOOKUP($D18,'Large credit exposures'!$B$27:$T$76,'LEX Data 1'!S$1,FALSE)=0,"",VLOOKUP($D18,'Large credit exposures'!$B$27:$T$76,'LEX Data 1'!S$1,FALSE)),"")</f>
        <v/>
      </c>
      <c r="T18" s="167" t="str">
        <f>IFERROR(IF(VLOOKUP($D18,'Large credit exposures'!$B$27:$T$76,'LEX Data 1'!T$1,FALSE)=0,"",VLOOKUP($D18,'Large credit exposures'!$B$27:$T$76,'LEX Data 1'!T$1,FALSE)),"")</f>
        <v/>
      </c>
      <c r="U18" s="167" t="str">
        <f>IFERROR(IF(VLOOKUP($D18,'Large credit exposures'!$B$27:$T$76,'LEX Data 1'!U$1,FALSE)=0,"",VLOOKUP($D18,'Large credit exposures'!$B$27:$T$76,'LEX Data 1'!U$1,FALSE)),"")</f>
        <v/>
      </c>
      <c r="V18" s="167" t="str">
        <f>IFERROR(IF(VLOOKUP($D18,'Large credit exposures'!$B$27:$T$76,'LEX Data 1'!V$1,FALSE)=0,"",VLOOKUP($D18,'Large credit exposures'!$B$27:$T$76,'LEX Data 1'!V$1,FALSE)),"")</f>
        <v/>
      </c>
      <c r="W18" s="167" t="str">
        <f>IFERROR(VLOOKUP(_xlfn.AGGREGATE(4,6,Y18:AA18),Lists!Q:R,2,FALSE),"")</f>
        <v/>
      </c>
      <c r="Y18" s="167" t="str">
        <f>IFERROR(VLOOKUP(G18,Lists!I:M,5,FALSE),"")</f>
        <v/>
      </c>
      <c r="Z18" s="167" t="str">
        <f>IFERROR(VLOOKUP(H18,Lists!J:N,5,FALSE),"")</f>
        <v/>
      </c>
      <c r="AA18" s="167" t="str">
        <f>IFERROR(VLOOKUP(I18,Lists!K:O,5,FALSE),"")</f>
        <v/>
      </c>
      <c r="AB18" s="167" t="str">
        <f>IFERROR(VLOOKUP(J18,Lists!L:P,5,FALSE),"")</f>
        <v/>
      </c>
    </row>
    <row r="19" spans="1:28" ht="16.5">
      <c r="A19" s="173" t="str">
        <f>Cover!$E$18</f>
        <v>Select from list</v>
      </c>
      <c r="B19" s="167" t="str">
        <f>Cover!$E$10</f>
        <v>Select from list</v>
      </c>
      <c r="C19" s="167" t="str">
        <f t="shared" si="0"/>
        <v/>
      </c>
      <c r="D19" s="168" t="s">
        <v>145</v>
      </c>
      <c r="E19" s="167" t="str">
        <f>IFERROR(IF(VLOOKUP($D19,'Large credit exposures'!$B$27:$T$76,'LEX Data 1'!E$1,FALSE)=0,"",VLOOKUP($D19,'Large credit exposures'!$B$27:$T$76,'LEX Data 1'!E$1,FALSE)),"")</f>
        <v/>
      </c>
      <c r="F19" s="167" t="str">
        <f>IFERROR(IF(VLOOKUP($D19,'Large credit exposures'!$B$27:$T$76,'LEX Data 1'!F$1,FALSE)=0,"",VLOOKUP($D19,'Large credit exposures'!$B$27:$T$76,'LEX Data 1'!F$1,FALSE)),"")</f>
        <v/>
      </c>
      <c r="G19" s="167" t="str">
        <f>IFERROR(IF(VLOOKUP($D19,'Large credit exposures'!$B$27:$T$76,'LEX Data 1'!G$1,FALSE)=0,"",VLOOKUP($D19,'Large credit exposures'!$B$27:$T$76,'LEX Data 1'!G$1,FALSE)),"")</f>
        <v/>
      </c>
      <c r="H19" s="167" t="str">
        <f>IFERROR(IF(VLOOKUP($D19,'Large credit exposures'!$B$27:$T$76,'LEX Data 1'!H$1,FALSE)=0,"",VLOOKUP($D19,'Large credit exposures'!$B$27:$T$76,'LEX Data 1'!H$1,FALSE)),"")</f>
        <v/>
      </c>
      <c r="I19" s="167" t="str">
        <f>IFERROR(IF(VLOOKUP($D19,'Large credit exposures'!$B$27:$T$76,'LEX Data 1'!I$1,FALSE)=0,"",VLOOKUP($D19,'Large credit exposures'!$B$27:$T$76,'LEX Data 1'!I$1,FALSE)),"")</f>
        <v/>
      </c>
      <c r="J19" s="167" t="str">
        <f>IFERROR(IF(VLOOKUP($D19,'Large credit exposures'!$B$27:$T$76,'LEX Data 1'!J$1,FALSE)=0,"",VLOOKUP($D19,'Large credit exposures'!$B$27:$T$76,'LEX Data 1'!J$1,FALSE)),"")</f>
        <v/>
      </c>
      <c r="K19" s="167" t="str">
        <f>IFERROR(IF(VLOOKUP($D19,'Large credit exposures'!$B$27:$T$76,'LEX Data 1'!K$1,FALSE)=0,"",VLOOKUP($D19,'Large credit exposures'!$B$27:$T$76,'LEX Data 1'!K$1,FALSE)),"")</f>
        <v/>
      </c>
      <c r="L19" s="167" t="str">
        <f>IFERROR(IF(VLOOKUP($D19,'Large credit exposures'!$B$27:$T$76,'LEX Data 1'!L$1,FALSE)=0,"",VLOOKUP($D19,'Large credit exposures'!$B$27:$T$76,'LEX Data 1'!L$1,FALSE)),"")</f>
        <v/>
      </c>
      <c r="M19" s="167" t="str">
        <f>IFERROR(IF(VLOOKUP($D19,'Large credit exposures'!$B$27:$T$76,'LEX Data 1'!M$1,FALSE)=0,"",VLOOKUP($D19,'Large credit exposures'!$B$27:$T$76,'LEX Data 1'!M$1,FALSE)),"")</f>
        <v/>
      </c>
      <c r="N19" s="167" t="str">
        <f>IFERROR(IF(VLOOKUP($D19,'Large credit exposures'!$B$27:$T$76,'LEX Data 1'!N$1,FALSE)=0,"",VLOOKUP($D19,'Large credit exposures'!$B$27:$T$76,'LEX Data 1'!N$1,FALSE)),"")</f>
        <v/>
      </c>
      <c r="O19" s="167" t="str">
        <f>IFERROR(IF(VLOOKUP($D19,'Large credit exposures'!$B$27:$T$76,'LEX Data 1'!O$1,FALSE)=0,"",VLOOKUP($D19,'Large credit exposures'!$B$27:$T$76,'LEX Data 1'!O$1,FALSE)),"")</f>
        <v/>
      </c>
      <c r="P19" s="167" t="str">
        <f>IFERROR(IF(VLOOKUP($D19,'Large credit exposures'!$B$27:$T$76,'LEX Data 1'!P$1,FALSE)=0,"",VLOOKUP($D19,'Large credit exposures'!$B$27:$T$76,'LEX Data 1'!P$1,FALSE)),"")</f>
        <v/>
      </c>
      <c r="Q19" s="167" t="str">
        <f>IFERROR(IF(VLOOKUP($D19,'Large credit exposures'!$B$27:$T$76,'LEX Data 1'!Q$1,FALSE)=0,"",VLOOKUP($D19,'Large credit exposures'!$B$27:$T$76,'LEX Data 1'!Q$1,FALSE)),"")</f>
        <v/>
      </c>
      <c r="R19" s="167" t="str">
        <f>IFERROR(IF(VLOOKUP($D19,'Large credit exposures'!$B$27:$T$76,'LEX Data 1'!R$1,FALSE)=0,"",VLOOKUP($D19,'Large credit exposures'!$B$27:$T$76,'LEX Data 1'!R$1,FALSE)),"")</f>
        <v/>
      </c>
      <c r="S19" s="167" t="str">
        <f>IFERROR(IF(VLOOKUP($D19,'Large credit exposures'!$B$27:$T$76,'LEX Data 1'!S$1,FALSE)=0,"",VLOOKUP($D19,'Large credit exposures'!$B$27:$T$76,'LEX Data 1'!S$1,FALSE)),"")</f>
        <v/>
      </c>
      <c r="T19" s="167" t="str">
        <f>IFERROR(IF(VLOOKUP($D19,'Large credit exposures'!$B$27:$T$76,'LEX Data 1'!T$1,FALSE)=0,"",VLOOKUP($D19,'Large credit exposures'!$B$27:$T$76,'LEX Data 1'!T$1,FALSE)),"")</f>
        <v/>
      </c>
      <c r="U19" s="167" t="str">
        <f>IFERROR(IF(VLOOKUP($D19,'Large credit exposures'!$B$27:$T$76,'LEX Data 1'!U$1,FALSE)=0,"",VLOOKUP($D19,'Large credit exposures'!$B$27:$T$76,'LEX Data 1'!U$1,FALSE)),"")</f>
        <v/>
      </c>
      <c r="V19" s="167" t="str">
        <f>IFERROR(IF(VLOOKUP($D19,'Large credit exposures'!$B$27:$T$76,'LEX Data 1'!V$1,FALSE)=0,"",VLOOKUP($D19,'Large credit exposures'!$B$27:$T$76,'LEX Data 1'!V$1,FALSE)),"")</f>
        <v/>
      </c>
      <c r="W19" s="167" t="str">
        <f>IFERROR(VLOOKUP(_xlfn.AGGREGATE(4,6,Y19:AA19),Lists!Q:R,2,FALSE),"")</f>
        <v/>
      </c>
      <c r="Y19" s="167" t="str">
        <f>IFERROR(VLOOKUP(G19,Lists!I:M,5,FALSE),"")</f>
        <v/>
      </c>
      <c r="Z19" s="167" t="str">
        <f>IFERROR(VLOOKUP(H19,Lists!J:N,5,FALSE),"")</f>
        <v/>
      </c>
      <c r="AA19" s="167" t="str">
        <f>IFERROR(VLOOKUP(I19,Lists!K:O,5,FALSE),"")</f>
        <v/>
      </c>
      <c r="AB19" s="167" t="str">
        <f>IFERROR(VLOOKUP(J19,Lists!L:P,5,FALSE),"")</f>
        <v/>
      </c>
    </row>
    <row r="20" spans="1:28" ht="16.5">
      <c r="A20" s="173" t="str">
        <f>Cover!$E$18</f>
        <v>Select from list</v>
      </c>
      <c r="B20" s="167" t="str">
        <f>Cover!$E$10</f>
        <v>Select from list</v>
      </c>
      <c r="C20" s="167" t="str">
        <f t="shared" si="0"/>
        <v/>
      </c>
      <c r="D20" s="168" t="s">
        <v>146</v>
      </c>
      <c r="E20" s="167" t="str">
        <f>IFERROR(IF(VLOOKUP($D20,'Large credit exposures'!$B$27:$T$76,'LEX Data 1'!E$1,FALSE)=0,"",VLOOKUP($D20,'Large credit exposures'!$B$27:$T$76,'LEX Data 1'!E$1,FALSE)),"")</f>
        <v/>
      </c>
      <c r="F20" s="167" t="str">
        <f>IFERROR(IF(VLOOKUP($D20,'Large credit exposures'!$B$27:$T$76,'LEX Data 1'!F$1,FALSE)=0,"",VLOOKUP($D20,'Large credit exposures'!$B$27:$T$76,'LEX Data 1'!F$1,FALSE)),"")</f>
        <v/>
      </c>
      <c r="G20" s="167" t="str">
        <f>IFERROR(IF(VLOOKUP($D20,'Large credit exposures'!$B$27:$T$76,'LEX Data 1'!G$1,FALSE)=0,"",VLOOKUP($D20,'Large credit exposures'!$B$27:$T$76,'LEX Data 1'!G$1,FALSE)),"")</f>
        <v/>
      </c>
      <c r="H20" s="167" t="str">
        <f>IFERROR(IF(VLOOKUP($D20,'Large credit exposures'!$B$27:$T$76,'LEX Data 1'!H$1,FALSE)=0,"",VLOOKUP($D20,'Large credit exposures'!$B$27:$T$76,'LEX Data 1'!H$1,FALSE)),"")</f>
        <v/>
      </c>
      <c r="I20" s="167" t="str">
        <f>IFERROR(IF(VLOOKUP($D20,'Large credit exposures'!$B$27:$T$76,'LEX Data 1'!I$1,FALSE)=0,"",VLOOKUP($D20,'Large credit exposures'!$B$27:$T$76,'LEX Data 1'!I$1,FALSE)),"")</f>
        <v/>
      </c>
      <c r="J20" s="167" t="str">
        <f>IFERROR(IF(VLOOKUP($D20,'Large credit exposures'!$B$27:$T$76,'LEX Data 1'!J$1,FALSE)=0,"",VLOOKUP($D20,'Large credit exposures'!$B$27:$T$76,'LEX Data 1'!J$1,FALSE)),"")</f>
        <v/>
      </c>
      <c r="K20" s="167" t="str">
        <f>IFERROR(IF(VLOOKUP($D20,'Large credit exposures'!$B$27:$T$76,'LEX Data 1'!K$1,FALSE)=0,"",VLOOKUP($D20,'Large credit exposures'!$B$27:$T$76,'LEX Data 1'!K$1,FALSE)),"")</f>
        <v/>
      </c>
      <c r="L20" s="167" t="str">
        <f>IFERROR(IF(VLOOKUP($D20,'Large credit exposures'!$B$27:$T$76,'LEX Data 1'!L$1,FALSE)=0,"",VLOOKUP($D20,'Large credit exposures'!$B$27:$T$76,'LEX Data 1'!L$1,FALSE)),"")</f>
        <v/>
      </c>
      <c r="M20" s="167" t="str">
        <f>IFERROR(IF(VLOOKUP($D20,'Large credit exposures'!$B$27:$T$76,'LEX Data 1'!M$1,FALSE)=0,"",VLOOKUP($D20,'Large credit exposures'!$B$27:$T$76,'LEX Data 1'!M$1,FALSE)),"")</f>
        <v/>
      </c>
      <c r="N20" s="167" t="str">
        <f>IFERROR(IF(VLOOKUP($D20,'Large credit exposures'!$B$27:$T$76,'LEX Data 1'!N$1,FALSE)=0,"",VLOOKUP($D20,'Large credit exposures'!$B$27:$T$76,'LEX Data 1'!N$1,FALSE)),"")</f>
        <v/>
      </c>
      <c r="O20" s="167" t="str">
        <f>IFERROR(IF(VLOOKUP($D20,'Large credit exposures'!$B$27:$T$76,'LEX Data 1'!O$1,FALSE)=0,"",VLOOKUP($D20,'Large credit exposures'!$B$27:$T$76,'LEX Data 1'!O$1,FALSE)),"")</f>
        <v/>
      </c>
      <c r="P20" s="167" t="str">
        <f>IFERROR(IF(VLOOKUP($D20,'Large credit exposures'!$B$27:$T$76,'LEX Data 1'!P$1,FALSE)=0,"",VLOOKUP($D20,'Large credit exposures'!$B$27:$T$76,'LEX Data 1'!P$1,FALSE)),"")</f>
        <v/>
      </c>
      <c r="Q20" s="167" t="str">
        <f>IFERROR(IF(VLOOKUP($D20,'Large credit exposures'!$B$27:$T$76,'LEX Data 1'!Q$1,FALSE)=0,"",VLOOKUP($D20,'Large credit exposures'!$B$27:$T$76,'LEX Data 1'!Q$1,FALSE)),"")</f>
        <v/>
      </c>
      <c r="R20" s="167" t="str">
        <f>IFERROR(IF(VLOOKUP($D20,'Large credit exposures'!$B$27:$T$76,'LEX Data 1'!R$1,FALSE)=0,"",VLOOKUP($D20,'Large credit exposures'!$B$27:$T$76,'LEX Data 1'!R$1,FALSE)),"")</f>
        <v/>
      </c>
      <c r="S20" s="167" t="str">
        <f>IFERROR(IF(VLOOKUP($D20,'Large credit exposures'!$B$27:$T$76,'LEX Data 1'!S$1,FALSE)=0,"",VLOOKUP($D20,'Large credit exposures'!$B$27:$T$76,'LEX Data 1'!S$1,FALSE)),"")</f>
        <v/>
      </c>
      <c r="T20" s="167" t="str">
        <f>IFERROR(IF(VLOOKUP($D20,'Large credit exposures'!$B$27:$T$76,'LEX Data 1'!T$1,FALSE)=0,"",VLOOKUP($D20,'Large credit exposures'!$B$27:$T$76,'LEX Data 1'!T$1,FALSE)),"")</f>
        <v/>
      </c>
      <c r="U20" s="167" t="str">
        <f>IFERROR(IF(VLOOKUP($D20,'Large credit exposures'!$B$27:$T$76,'LEX Data 1'!U$1,FALSE)=0,"",VLOOKUP($D20,'Large credit exposures'!$B$27:$T$76,'LEX Data 1'!U$1,FALSE)),"")</f>
        <v/>
      </c>
      <c r="V20" s="167" t="str">
        <f>IFERROR(IF(VLOOKUP($D20,'Large credit exposures'!$B$27:$T$76,'LEX Data 1'!V$1,FALSE)=0,"",VLOOKUP($D20,'Large credit exposures'!$B$27:$T$76,'LEX Data 1'!V$1,FALSE)),"")</f>
        <v/>
      </c>
      <c r="W20" s="167" t="str">
        <f>IFERROR(VLOOKUP(_xlfn.AGGREGATE(4,6,Y20:AA20),Lists!Q:R,2,FALSE),"")</f>
        <v/>
      </c>
      <c r="Y20" s="167" t="str">
        <f>IFERROR(VLOOKUP(G20,Lists!I:M,5,FALSE),"")</f>
        <v/>
      </c>
      <c r="Z20" s="167" t="str">
        <f>IFERROR(VLOOKUP(H20,Lists!J:N,5,FALSE),"")</f>
        <v/>
      </c>
      <c r="AA20" s="167" t="str">
        <f>IFERROR(VLOOKUP(I20,Lists!K:O,5,FALSE),"")</f>
        <v/>
      </c>
      <c r="AB20" s="167" t="str">
        <f>IFERROR(VLOOKUP(J20,Lists!L:P,5,FALSE),"")</f>
        <v/>
      </c>
    </row>
    <row r="21" spans="1:28" ht="16.5">
      <c r="A21" s="173" t="str">
        <f>Cover!$E$18</f>
        <v>Select from list</v>
      </c>
      <c r="B21" s="167" t="str">
        <f>Cover!$E$10</f>
        <v>Select from list</v>
      </c>
      <c r="C21" s="167" t="str">
        <f t="shared" si="0"/>
        <v/>
      </c>
      <c r="D21" s="168" t="s">
        <v>147</v>
      </c>
      <c r="E21" s="167" t="str">
        <f>IFERROR(IF(VLOOKUP($D21,'Large credit exposures'!$B$27:$T$76,'LEX Data 1'!E$1,FALSE)=0,"",VLOOKUP($D21,'Large credit exposures'!$B$27:$T$76,'LEX Data 1'!E$1,FALSE)),"")</f>
        <v/>
      </c>
      <c r="F21" s="167" t="str">
        <f>IFERROR(IF(VLOOKUP($D21,'Large credit exposures'!$B$27:$T$76,'LEX Data 1'!F$1,FALSE)=0,"",VLOOKUP($D21,'Large credit exposures'!$B$27:$T$76,'LEX Data 1'!F$1,FALSE)),"")</f>
        <v/>
      </c>
      <c r="G21" s="167" t="str">
        <f>IFERROR(IF(VLOOKUP($D21,'Large credit exposures'!$B$27:$T$76,'LEX Data 1'!G$1,FALSE)=0,"",VLOOKUP($D21,'Large credit exposures'!$B$27:$T$76,'LEX Data 1'!G$1,FALSE)),"")</f>
        <v/>
      </c>
      <c r="H21" s="167" t="str">
        <f>IFERROR(IF(VLOOKUP($D21,'Large credit exposures'!$B$27:$T$76,'LEX Data 1'!H$1,FALSE)=0,"",VLOOKUP($D21,'Large credit exposures'!$B$27:$T$76,'LEX Data 1'!H$1,FALSE)),"")</f>
        <v/>
      </c>
      <c r="I21" s="167" t="str">
        <f>IFERROR(IF(VLOOKUP($D21,'Large credit exposures'!$B$27:$T$76,'LEX Data 1'!I$1,FALSE)=0,"",VLOOKUP($D21,'Large credit exposures'!$B$27:$T$76,'LEX Data 1'!I$1,FALSE)),"")</f>
        <v/>
      </c>
      <c r="J21" s="167" t="str">
        <f>IFERROR(IF(VLOOKUP($D21,'Large credit exposures'!$B$27:$T$76,'LEX Data 1'!J$1,FALSE)=0,"",VLOOKUP($D21,'Large credit exposures'!$B$27:$T$76,'LEX Data 1'!J$1,FALSE)),"")</f>
        <v/>
      </c>
      <c r="K21" s="167" t="str">
        <f>IFERROR(IF(VLOOKUP($D21,'Large credit exposures'!$B$27:$T$76,'LEX Data 1'!K$1,FALSE)=0,"",VLOOKUP($D21,'Large credit exposures'!$B$27:$T$76,'LEX Data 1'!K$1,FALSE)),"")</f>
        <v/>
      </c>
      <c r="L21" s="167" t="str">
        <f>IFERROR(IF(VLOOKUP($D21,'Large credit exposures'!$B$27:$T$76,'LEX Data 1'!L$1,FALSE)=0,"",VLOOKUP($D21,'Large credit exposures'!$B$27:$T$76,'LEX Data 1'!L$1,FALSE)),"")</f>
        <v/>
      </c>
      <c r="M21" s="167" t="str">
        <f>IFERROR(IF(VLOOKUP($D21,'Large credit exposures'!$B$27:$T$76,'LEX Data 1'!M$1,FALSE)=0,"",VLOOKUP($D21,'Large credit exposures'!$B$27:$T$76,'LEX Data 1'!M$1,FALSE)),"")</f>
        <v/>
      </c>
      <c r="N21" s="167" t="str">
        <f>IFERROR(IF(VLOOKUP($D21,'Large credit exposures'!$B$27:$T$76,'LEX Data 1'!N$1,FALSE)=0,"",VLOOKUP($D21,'Large credit exposures'!$B$27:$T$76,'LEX Data 1'!N$1,FALSE)),"")</f>
        <v/>
      </c>
      <c r="O21" s="167" t="str">
        <f>IFERROR(IF(VLOOKUP($D21,'Large credit exposures'!$B$27:$T$76,'LEX Data 1'!O$1,FALSE)=0,"",VLOOKUP($D21,'Large credit exposures'!$B$27:$T$76,'LEX Data 1'!O$1,FALSE)),"")</f>
        <v/>
      </c>
      <c r="P21" s="167" t="str">
        <f>IFERROR(IF(VLOOKUP($D21,'Large credit exposures'!$B$27:$T$76,'LEX Data 1'!P$1,FALSE)=0,"",VLOOKUP($D21,'Large credit exposures'!$B$27:$T$76,'LEX Data 1'!P$1,FALSE)),"")</f>
        <v/>
      </c>
      <c r="Q21" s="167" t="str">
        <f>IFERROR(IF(VLOOKUP($D21,'Large credit exposures'!$B$27:$T$76,'LEX Data 1'!Q$1,FALSE)=0,"",VLOOKUP($D21,'Large credit exposures'!$B$27:$T$76,'LEX Data 1'!Q$1,FALSE)),"")</f>
        <v/>
      </c>
      <c r="R21" s="167" t="str">
        <f>IFERROR(IF(VLOOKUP($D21,'Large credit exposures'!$B$27:$T$76,'LEX Data 1'!R$1,FALSE)=0,"",VLOOKUP($D21,'Large credit exposures'!$B$27:$T$76,'LEX Data 1'!R$1,FALSE)),"")</f>
        <v/>
      </c>
      <c r="S21" s="167" t="str">
        <f>IFERROR(IF(VLOOKUP($D21,'Large credit exposures'!$B$27:$T$76,'LEX Data 1'!S$1,FALSE)=0,"",VLOOKUP($D21,'Large credit exposures'!$B$27:$T$76,'LEX Data 1'!S$1,FALSE)),"")</f>
        <v/>
      </c>
      <c r="T21" s="167" t="str">
        <f>IFERROR(IF(VLOOKUP($D21,'Large credit exposures'!$B$27:$T$76,'LEX Data 1'!T$1,FALSE)=0,"",VLOOKUP($D21,'Large credit exposures'!$B$27:$T$76,'LEX Data 1'!T$1,FALSE)),"")</f>
        <v/>
      </c>
      <c r="U21" s="167" t="str">
        <f>IFERROR(IF(VLOOKUP($D21,'Large credit exposures'!$B$27:$T$76,'LEX Data 1'!U$1,FALSE)=0,"",VLOOKUP($D21,'Large credit exposures'!$B$27:$T$76,'LEX Data 1'!U$1,FALSE)),"")</f>
        <v/>
      </c>
      <c r="V21" s="167" t="str">
        <f>IFERROR(IF(VLOOKUP($D21,'Large credit exposures'!$B$27:$T$76,'LEX Data 1'!V$1,FALSE)=0,"",VLOOKUP($D21,'Large credit exposures'!$B$27:$T$76,'LEX Data 1'!V$1,FALSE)),"")</f>
        <v/>
      </c>
      <c r="W21" s="167" t="str">
        <f>IFERROR(VLOOKUP(_xlfn.AGGREGATE(4,6,Y21:AA21),Lists!Q:R,2,FALSE),"")</f>
        <v/>
      </c>
      <c r="Y21" s="167" t="str">
        <f>IFERROR(VLOOKUP(G21,Lists!I:M,5,FALSE),"")</f>
        <v/>
      </c>
      <c r="Z21" s="167" t="str">
        <f>IFERROR(VLOOKUP(H21,Lists!J:N,5,FALSE),"")</f>
        <v/>
      </c>
      <c r="AA21" s="167" t="str">
        <f>IFERROR(VLOOKUP(I21,Lists!K:O,5,FALSE),"")</f>
        <v/>
      </c>
      <c r="AB21" s="167" t="str">
        <f>IFERROR(VLOOKUP(J21,Lists!L:P,5,FALSE),"")</f>
        <v/>
      </c>
    </row>
    <row r="22" spans="1:28" ht="16.5">
      <c r="A22" s="173" t="str">
        <f>Cover!$E$18</f>
        <v>Select from list</v>
      </c>
      <c r="B22" s="167" t="str">
        <f>Cover!$E$10</f>
        <v>Select from list</v>
      </c>
      <c r="C22" s="167" t="str">
        <f t="shared" si="0"/>
        <v/>
      </c>
      <c r="D22" s="168" t="s">
        <v>148</v>
      </c>
      <c r="E22" s="167" t="str">
        <f>IFERROR(IF(VLOOKUP($D22,'Large credit exposures'!$B$27:$T$76,'LEX Data 1'!E$1,FALSE)=0,"",VLOOKUP($D22,'Large credit exposures'!$B$27:$T$76,'LEX Data 1'!E$1,FALSE)),"")</f>
        <v/>
      </c>
      <c r="F22" s="167" t="str">
        <f>IFERROR(IF(VLOOKUP($D22,'Large credit exposures'!$B$27:$T$76,'LEX Data 1'!F$1,FALSE)=0,"",VLOOKUP($D22,'Large credit exposures'!$B$27:$T$76,'LEX Data 1'!F$1,FALSE)),"")</f>
        <v/>
      </c>
      <c r="G22" s="167" t="str">
        <f>IFERROR(IF(VLOOKUP($D22,'Large credit exposures'!$B$27:$T$76,'LEX Data 1'!G$1,FALSE)=0,"",VLOOKUP($D22,'Large credit exposures'!$B$27:$T$76,'LEX Data 1'!G$1,FALSE)),"")</f>
        <v/>
      </c>
      <c r="H22" s="167" t="str">
        <f>IFERROR(IF(VLOOKUP($D22,'Large credit exposures'!$B$27:$T$76,'LEX Data 1'!H$1,FALSE)=0,"",VLOOKUP($D22,'Large credit exposures'!$B$27:$T$76,'LEX Data 1'!H$1,FALSE)),"")</f>
        <v/>
      </c>
      <c r="I22" s="167" t="str">
        <f>IFERROR(IF(VLOOKUP($D22,'Large credit exposures'!$B$27:$T$76,'LEX Data 1'!I$1,FALSE)=0,"",VLOOKUP($D22,'Large credit exposures'!$B$27:$T$76,'LEX Data 1'!I$1,FALSE)),"")</f>
        <v/>
      </c>
      <c r="J22" s="167" t="str">
        <f>IFERROR(IF(VLOOKUP($D22,'Large credit exposures'!$B$27:$T$76,'LEX Data 1'!J$1,FALSE)=0,"",VLOOKUP($D22,'Large credit exposures'!$B$27:$T$76,'LEX Data 1'!J$1,FALSE)),"")</f>
        <v/>
      </c>
      <c r="K22" s="167" t="str">
        <f>IFERROR(IF(VLOOKUP($D22,'Large credit exposures'!$B$27:$T$76,'LEX Data 1'!K$1,FALSE)=0,"",VLOOKUP($D22,'Large credit exposures'!$B$27:$T$76,'LEX Data 1'!K$1,FALSE)),"")</f>
        <v/>
      </c>
      <c r="L22" s="167" t="str">
        <f>IFERROR(IF(VLOOKUP($D22,'Large credit exposures'!$B$27:$T$76,'LEX Data 1'!L$1,FALSE)=0,"",VLOOKUP($D22,'Large credit exposures'!$B$27:$T$76,'LEX Data 1'!L$1,FALSE)),"")</f>
        <v/>
      </c>
      <c r="M22" s="167" t="str">
        <f>IFERROR(IF(VLOOKUP($D22,'Large credit exposures'!$B$27:$T$76,'LEX Data 1'!M$1,FALSE)=0,"",VLOOKUP($D22,'Large credit exposures'!$B$27:$T$76,'LEX Data 1'!M$1,FALSE)),"")</f>
        <v/>
      </c>
      <c r="N22" s="167" t="str">
        <f>IFERROR(IF(VLOOKUP($D22,'Large credit exposures'!$B$27:$T$76,'LEX Data 1'!N$1,FALSE)=0,"",VLOOKUP($D22,'Large credit exposures'!$B$27:$T$76,'LEX Data 1'!N$1,FALSE)),"")</f>
        <v/>
      </c>
      <c r="O22" s="167" t="str">
        <f>IFERROR(IF(VLOOKUP($D22,'Large credit exposures'!$B$27:$T$76,'LEX Data 1'!O$1,FALSE)=0,"",VLOOKUP($D22,'Large credit exposures'!$B$27:$T$76,'LEX Data 1'!O$1,FALSE)),"")</f>
        <v/>
      </c>
      <c r="P22" s="167" t="str">
        <f>IFERROR(IF(VLOOKUP($D22,'Large credit exposures'!$B$27:$T$76,'LEX Data 1'!P$1,FALSE)=0,"",VLOOKUP($D22,'Large credit exposures'!$B$27:$T$76,'LEX Data 1'!P$1,FALSE)),"")</f>
        <v/>
      </c>
      <c r="Q22" s="167" t="str">
        <f>IFERROR(IF(VLOOKUP($D22,'Large credit exposures'!$B$27:$T$76,'LEX Data 1'!Q$1,FALSE)=0,"",VLOOKUP($D22,'Large credit exposures'!$B$27:$T$76,'LEX Data 1'!Q$1,FALSE)),"")</f>
        <v/>
      </c>
      <c r="R22" s="167" t="str">
        <f>IFERROR(IF(VLOOKUP($D22,'Large credit exposures'!$B$27:$T$76,'LEX Data 1'!R$1,FALSE)=0,"",VLOOKUP($D22,'Large credit exposures'!$B$27:$T$76,'LEX Data 1'!R$1,FALSE)),"")</f>
        <v/>
      </c>
      <c r="S22" s="167" t="str">
        <f>IFERROR(IF(VLOOKUP($D22,'Large credit exposures'!$B$27:$T$76,'LEX Data 1'!S$1,FALSE)=0,"",VLOOKUP($D22,'Large credit exposures'!$B$27:$T$76,'LEX Data 1'!S$1,FALSE)),"")</f>
        <v/>
      </c>
      <c r="T22" s="167" t="str">
        <f>IFERROR(IF(VLOOKUP($D22,'Large credit exposures'!$B$27:$T$76,'LEX Data 1'!T$1,FALSE)=0,"",VLOOKUP($D22,'Large credit exposures'!$B$27:$T$76,'LEX Data 1'!T$1,FALSE)),"")</f>
        <v/>
      </c>
      <c r="U22" s="167" t="str">
        <f>IFERROR(IF(VLOOKUP($D22,'Large credit exposures'!$B$27:$T$76,'LEX Data 1'!U$1,FALSE)=0,"",VLOOKUP($D22,'Large credit exposures'!$B$27:$T$76,'LEX Data 1'!U$1,FALSE)),"")</f>
        <v/>
      </c>
      <c r="V22" s="167" t="str">
        <f>IFERROR(IF(VLOOKUP($D22,'Large credit exposures'!$B$27:$T$76,'LEX Data 1'!V$1,FALSE)=0,"",VLOOKUP($D22,'Large credit exposures'!$B$27:$T$76,'LEX Data 1'!V$1,FALSE)),"")</f>
        <v/>
      </c>
      <c r="W22" s="167" t="str">
        <f>IFERROR(VLOOKUP(_xlfn.AGGREGATE(4,6,Y22:AA22),Lists!Q:R,2,FALSE),"")</f>
        <v/>
      </c>
      <c r="Y22" s="167" t="str">
        <f>IFERROR(VLOOKUP(G22,Lists!I:M,5,FALSE),"")</f>
        <v/>
      </c>
      <c r="Z22" s="167" t="str">
        <f>IFERROR(VLOOKUP(H22,Lists!J:N,5,FALSE),"")</f>
        <v/>
      </c>
      <c r="AA22" s="167" t="str">
        <f>IFERROR(VLOOKUP(I22,Lists!K:O,5,FALSE),"")</f>
        <v/>
      </c>
      <c r="AB22" s="167" t="str">
        <f>IFERROR(VLOOKUP(J22,Lists!L:P,5,FALSE),"")</f>
        <v/>
      </c>
    </row>
    <row r="23" spans="1:28" ht="16.5">
      <c r="A23" s="173" t="str">
        <f>Cover!$E$18</f>
        <v>Select from list</v>
      </c>
      <c r="B23" s="167" t="str">
        <f>Cover!$E$10</f>
        <v>Select from list</v>
      </c>
      <c r="C23" s="167" t="str">
        <f t="shared" si="0"/>
        <v/>
      </c>
      <c r="D23" s="168" t="s">
        <v>149</v>
      </c>
      <c r="E23" s="167" t="str">
        <f>IFERROR(IF(VLOOKUP($D23,'Large credit exposures'!$B$27:$T$76,'LEX Data 1'!E$1,FALSE)=0,"",VLOOKUP($D23,'Large credit exposures'!$B$27:$T$76,'LEX Data 1'!E$1,FALSE)),"")</f>
        <v/>
      </c>
      <c r="F23" s="167" t="str">
        <f>IFERROR(IF(VLOOKUP($D23,'Large credit exposures'!$B$27:$T$76,'LEX Data 1'!F$1,FALSE)=0,"",VLOOKUP($D23,'Large credit exposures'!$B$27:$T$76,'LEX Data 1'!F$1,FALSE)),"")</f>
        <v/>
      </c>
      <c r="G23" s="167" t="str">
        <f>IFERROR(IF(VLOOKUP($D23,'Large credit exposures'!$B$27:$T$76,'LEX Data 1'!G$1,FALSE)=0,"",VLOOKUP($D23,'Large credit exposures'!$B$27:$T$76,'LEX Data 1'!G$1,FALSE)),"")</f>
        <v/>
      </c>
      <c r="H23" s="167" t="str">
        <f>IFERROR(IF(VLOOKUP($D23,'Large credit exposures'!$B$27:$T$76,'LEX Data 1'!H$1,FALSE)=0,"",VLOOKUP($D23,'Large credit exposures'!$B$27:$T$76,'LEX Data 1'!H$1,FALSE)),"")</f>
        <v/>
      </c>
      <c r="I23" s="167" t="str">
        <f>IFERROR(IF(VLOOKUP($D23,'Large credit exposures'!$B$27:$T$76,'LEX Data 1'!I$1,FALSE)=0,"",VLOOKUP($D23,'Large credit exposures'!$B$27:$T$76,'LEX Data 1'!I$1,FALSE)),"")</f>
        <v/>
      </c>
      <c r="J23" s="167" t="str">
        <f>IFERROR(IF(VLOOKUP($D23,'Large credit exposures'!$B$27:$T$76,'LEX Data 1'!J$1,FALSE)=0,"",VLOOKUP($D23,'Large credit exposures'!$B$27:$T$76,'LEX Data 1'!J$1,FALSE)),"")</f>
        <v/>
      </c>
      <c r="K23" s="167" t="str">
        <f>IFERROR(IF(VLOOKUP($D23,'Large credit exposures'!$B$27:$T$76,'LEX Data 1'!K$1,FALSE)=0,"",VLOOKUP($D23,'Large credit exposures'!$B$27:$T$76,'LEX Data 1'!K$1,FALSE)),"")</f>
        <v/>
      </c>
      <c r="L23" s="167" t="str">
        <f>IFERROR(IF(VLOOKUP($D23,'Large credit exposures'!$B$27:$T$76,'LEX Data 1'!L$1,FALSE)=0,"",VLOOKUP($D23,'Large credit exposures'!$B$27:$T$76,'LEX Data 1'!L$1,FALSE)),"")</f>
        <v/>
      </c>
      <c r="M23" s="167" t="str">
        <f>IFERROR(IF(VLOOKUP($D23,'Large credit exposures'!$B$27:$T$76,'LEX Data 1'!M$1,FALSE)=0,"",VLOOKUP($D23,'Large credit exposures'!$B$27:$T$76,'LEX Data 1'!M$1,FALSE)),"")</f>
        <v/>
      </c>
      <c r="N23" s="167" t="str">
        <f>IFERROR(IF(VLOOKUP($D23,'Large credit exposures'!$B$27:$T$76,'LEX Data 1'!N$1,FALSE)=0,"",VLOOKUP($D23,'Large credit exposures'!$B$27:$T$76,'LEX Data 1'!N$1,FALSE)),"")</f>
        <v/>
      </c>
      <c r="O23" s="167" t="str">
        <f>IFERROR(IF(VLOOKUP($D23,'Large credit exposures'!$B$27:$T$76,'LEX Data 1'!O$1,FALSE)=0,"",VLOOKUP($D23,'Large credit exposures'!$B$27:$T$76,'LEX Data 1'!O$1,FALSE)),"")</f>
        <v/>
      </c>
      <c r="P23" s="167" t="str">
        <f>IFERROR(IF(VLOOKUP($D23,'Large credit exposures'!$B$27:$T$76,'LEX Data 1'!P$1,FALSE)=0,"",VLOOKUP($D23,'Large credit exposures'!$B$27:$T$76,'LEX Data 1'!P$1,FALSE)),"")</f>
        <v/>
      </c>
      <c r="Q23" s="167" t="str">
        <f>IFERROR(IF(VLOOKUP($D23,'Large credit exposures'!$B$27:$T$76,'LEX Data 1'!Q$1,FALSE)=0,"",VLOOKUP($D23,'Large credit exposures'!$B$27:$T$76,'LEX Data 1'!Q$1,FALSE)),"")</f>
        <v/>
      </c>
      <c r="R23" s="167" t="str">
        <f>IFERROR(IF(VLOOKUP($D23,'Large credit exposures'!$B$27:$T$76,'LEX Data 1'!R$1,FALSE)=0,"",VLOOKUP($D23,'Large credit exposures'!$B$27:$T$76,'LEX Data 1'!R$1,FALSE)),"")</f>
        <v/>
      </c>
      <c r="S23" s="167" t="str">
        <f>IFERROR(IF(VLOOKUP($D23,'Large credit exposures'!$B$27:$T$76,'LEX Data 1'!S$1,FALSE)=0,"",VLOOKUP($D23,'Large credit exposures'!$B$27:$T$76,'LEX Data 1'!S$1,FALSE)),"")</f>
        <v/>
      </c>
      <c r="T23" s="167" t="str">
        <f>IFERROR(IF(VLOOKUP($D23,'Large credit exposures'!$B$27:$T$76,'LEX Data 1'!T$1,FALSE)=0,"",VLOOKUP($D23,'Large credit exposures'!$B$27:$T$76,'LEX Data 1'!T$1,FALSE)),"")</f>
        <v/>
      </c>
      <c r="U23" s="167" t="str">
        <f>IFERROR(IF(VLOOKUP($D23,'Large credit exposures'!$B$27:$T$76,'LEX Data 1'!U$1,FALSE)=0,"",VLOOKUP($D23,'Large credit exposures'!$B$27:$T$76,'LEX Data 1'!U$1,FALSE)),"")</f>
        <v/>
      </c>
      <c r="V23" s="167" t="str">
        <f>IFERROR(IF(VLOOKUP($D23,'Large credit exposures'!$B$27:$T$76,'LEX Data 1'!V$1,FALSE)=0,"",VLOOKUP($D23,'Large credit exposures'!$B$27:$T$76,'LEX Data 1'!V$1,FALSE)),"")</f>
        <v/>
      </c>
      <c r="W23" s="167" t="str">
        <f>IFERROR(VLOOKUP(_xlfn.AGGREGATE(4,6,Y23:AA23),Lists!Q:R,2,FALSE),"")</f>
        <v/>
      </c>
      <c r="Y23" s="167" t="str">
        <f>IFERROR(VLOOKUP(G23,Lists!I:M,5,FALSE),"")</f>
        <v/>
      </c>
      <c r="Z23" s="167" t="str">
        <f>IFERROR(VLOOKUP(H23,Lists!J:N,5,FALSE),"")</f>
        <v/>
      </c>
      <c r="AA23" s="167" t="str">
        <f>IFERROR(VLOOKUP(I23,Lists!K:O,5,FALSE),"")</f>
        <v/>
      </c>
      <c r="AB23" s="167" t="str">
        <f>IFERROR(VLOOKUP(J23,Lists!L:P,5,FALSE),"")</f>
        <v/>
      </c>
    </row>
    <row r="24" spans="1:28" ht="16.5">
      <c r="A24" s="173" t="str">
        <f>Cover!$E$18</f>
        <v>Select from list</v>
      </c>
      <c r="B24" s="167" t="str">
        <f>Cover!$E$10</f>
        <v>Select from list</v>
      </c>
      <c r="C24" s="167" t="str">
        <f t="shared" si="0"/>
        <v/>
      </c>
      <c r="D24" s="168" t="s">
        <v>150</v>
      </c>
      <c r="E24" s="167" t="str">
        <f>IFERROR(IF(VLOOKUP($D24,'Large credit exposures'!$B$27:$T$76,'LEX Data 1'!E$1,FALSE)=0,"",VLOOKUP($D24,'Large credit exposures'!$B$27:$T$76,'LEX Data 1'!E$1,FALSE)),"")</f>
        <v/>
      </c>
      <c r="F24" s="167" t="str">
        <f>IFERROR(IF(VLOOKUP($D24,'Large credit exposures'!$B$27:$T$76,'LEX Data 1'!F$1,FALSE)=0,"",VLOOKUP($D24,'Large credit exposures'!$B$27:$T$76,'LEX Data 1'!F$1,FALSE)),"")</f>
        <v/>
      </c>
      <c r="G24" s="167" t="str">
        <f>IFERROR(IF(VLOOKUP($D24,'Large credit exposures'!$B$27:$T$76,'LEX Data 1'!G$1,FALSE)=0,"",VLOOKUP($D24,'Large credit exposures'!$B$27:$T$76,'LEX Data 1'!G$1,FALSE)),"")</f>
        <v/>
      </c>
      <c r="H24" s="167" t="str">
        <f>IFERROR(IF(VLOOKUP($D24,'Large credit exposures'!$B$27:$T$76,'LEX Data 1'!H$1,FALSE)=0,"",VLOOKUP($D24,'Large credit exposures'!$B$27:$T$76,'LEX Data 1'!H$1,FALSE)),"")</f>
        <v/>
      </c>
      <c r="I24" s="167" t="str">
        <f>IFERROR(IF(VLOOKUP($D24,'Large credit exposures'!$B$27:$T$76,'LEX Data 1'!I$1,FALSE)=0,"",VLOOKUP($D24,'Large credit exposures'!$B$27:$T$76,'LEX Data 1'!I$1,FALSE)),"")</f>
        <v/>
      </c>
      <c r="J24" s="167" t="str">
        <f>IFERROR(IF(VLOOKUP($D24,'Large credit exposures'!$B$27:$T$76,'LEX Data 1'!J$1,FALSE)=0,"",VLOOKUP($D24,'Large credit exposures'!$B$27:$T$76,'LEX Data 1'!J$1,FALSE)),"")</f>
        <v/>
      </c>
      <c r="K24" s="167" t="str">
        <f>IFERROR(IF(VLOOKUP($D24,'Large credit exposures'!$B$27:$T$76,'LEX Data 1'!K$1,FALSE)=0,"",VLOOKUP($D24,'Large credit exposures'!$B$27:$T$76,'LEX Data 1'!K$1,FALSE)),"")</f>
        <v/>
      </c>
      <c r="L24" s="167" t="str">
        <f>IFERROR(IF(VLOOKUP($D24,'Large credit exposures'!$B$27:$T$76,'LEX Data 1'!L$1,FALSE)=0,"",VLOOKUP($D24,'Large credit exposures'!$B$27:$T$76,'LEX Data 1'!L$1,FALSE)),"")</f>
        <v/>
      </c>
      <c r="M24" s="167" t="str">
        <f>IFERROR(IF(VLOOKUP($D24,'Large credit exposures'!$B$27:$T$76,'LEX Data 1'!M$1,FALSE)=0,"",VLOOKUP($D24,'Large credit exposures'!$B$27:$T$76,'LEX Data 1'!M$1,FALSE)),"")</f>
        <v/>
      </c>
      <c r="N24" s="167" t="str">
        <f>IFERROR(IF(VLOOKUP($D24,'Large credit exposures'!$B$27:$T$76,'LEX Data 1'!N$1,FALSE)=0,"",VLOOKUP($D24,'Large credit exposures'!$B$27:$T$76,'LEX Data 1'!N$1,FALSE)),"")</f>
        <v/>
      </c>
      <c r="O24" s="167" t="str">
        <f>IFERROR(IF(VLOOKUP($D24,'Large credit exposures'!$B$27:$T$76,'LEX Data 1'!O$1,FALSE)=0,"",VLOOKUP($D24,'Large credit exposures'!$B$27:$T$76,'LEX Data 1'!O$1,FALSE)),"")</f>
        <v/>
      </c>
      <c r="P24" s="167" t="str">
        <f>IFERROR(IF(VLOOKUP($D24,'Large credit exposures'!$B$27:$T$76,'LEX Data 1'!P$1,FALSE)=0,"",VLOOKUP($D24,'Large credit exposures'!$B$27:$T$76,'LEX Data 1'!P$1,FALSE)),"")</f>
        <v/>
      </c>
      <c r="Q24" s="167" t="str">
        <f>IFERROR(IF(VLOOKUP($D24,'Large credit exposures'!$B$27:$T$76,'LEX Data 1'!Q$1,FALSE)=0,"",VLOOKUP($D24,'Large credit exposures'!$B$27:$T$76,'LEX Data 1'!Q$1,FALSE)),"")</f>
        <v/>
      </c>
      <c r="R24" s="167" t="str">
        <f>IFERROR(IF(VLOOKUP($D24,'Large credit exposures'!$B$27:$T$76,'LEX Data 1'!R$1,FALSE)=0,"",VLOOKUP($D24,'Large credit exposures'!$B$27:$T$76,'LEX Data 1'!R$1,FALSE)),"")</f>
        <v/>
      </c>
      <c r="S24" s="167" t="str">
        <f>IFERROR(IF(VLOOKUP($D24,'Large credit exposures'!$B$27:$T$76,'LEX Data 1'!S$1,FALSE)=0,"",VLOOKUP($D24,'Large credit exposures'!$B$27:$T$76,'LEX Data 1'!S$1,FALSE)),"")</f>
        <v/>
      </c>
      <c r="T24" s="167" t="str">
        <f>IFERROR(IF(VLOOKUP($D24,'Large credit exposures'!$B$27:$T$76,'LEX Data 1'!T$1,FALSE)=0,"",VLOOKUP($D24,'Large credit exposures'!$B$27:$T$76,'LEX Data 1'!T$1,FALSE)),"")</f>
        <v/>
      </c>
      <c r="U24" s="167" t="str">
        <f>IFERROR(IF(VLOOKUP($D24,'Large credit exposures'!$B$27:$T$76,'LEX Data 1'!U$1,FALSE)=0,"",VLOOKUP($D24,'Large credit exposures'!$B$27:$T$76,'LEX Data 1'!U$1,FALSE)),"")</f>
        <v/>
      </c>
      <c r="V24" s="167" t="str">
        <f>IFERROR(IF(VLOOKUP($D24,'Large credit exposures'!$B$27:$T$76,'LEX Data 1'!V$1,FALSE)=0,"",VLOOKUP($D24,'Large credit exposures'!$B$27:$T$76,'LEX Data 1'!V$1,FALSE)),"")</f>
        <v/>
      </c>
      <c r="W24" s="167" t="str">
        <f>IFERROR(VLOOKUP(_xlfn.AGGREGATE(4,6,Y24:AA24),Lists!Q:R,2,FALSE),"")</f>
        <v/>
      </c>
      <c r="Y24" s="167" t="str">
        <f>IFERROR(VLOOKUP(G24,Lists!I:M,5,FALSE),"")</f>
        <v/>
      </c>
      <c r="Z24" s="167" t="str">
        <f>IFERROR(VLOOKUP(H24,Lists!J:N,5,FALSE),"")</f>
        <v/>
      </c>
      <c r="AA24" s="167" t="str">
        <f>IFERROR(VLOOKUP(I24,Lists!K:O,5,FALSE),"")</f>
        <v/>
      </c>
      <c r="AB24" s="167" t="str">
        <f>IFERROR(VLOOKUP(J24,Lists!L:P,5,FALSE),"")</f>
        <v/>
      </c>
    </row>
    <row r="25" spans="1:28" ht="16.5">
      <c r="A25" s="173" t="str">
        <f>Cover!$E$18</f>
        <v>Select from list</v>
      </c>
      <c r="B25" s="167" t="str">
        <f>Cover!$E$10</f>
        <v>Select from list</v>
      </c>
      <c r="C25" s="167" t="str">
        <f t="shared" si="0"/>
        <v/>
      </c>
      <c r="D25" s="168" t="s">
        <v>151</v>
      </c>
      <c r="E25" s="167" t="str">
        <f>IFERROR(IF(VLOOKUP($D25,'Large credit exposures'!$B$27:$T$76,'LEX Data 1'!E$1,FALSE)=0,"",VLOOKUP($D25,'Large credit exposures'!$B$27:$T$76,'LEX Data 1'!E$1,FALSE)),"")</f>
        <v/>
      </c>
      <c r="F25" s="167" t="str">
        <f>IFERROR(IF(VLOOKUP($D25,'Large credit exposures'!$B$27:$T$76,'LEX Data 1'!F$1,FALSE)=0,"",VLOOKUP($D25,'Large credit exposures'!$B$27:$T$76,'LEX Data 1'!F$1,FALSE)),"")</f>
        <v/>
      </c>
      <c r="G25" s="167" t="str">
        <f>IFERROR(IF(VLOOKUP($D25,'Large credit exposures'!$B$27:$T$76,'LEX Data 1'!G$1,FALSE)=0,"",VLOOKUP($D25,'Large credit exposures'!$B$27:$T$76,'LEX Data 1'!G$1,FALSE)),"")</f>
        <v/>
      </c>
      <c r="H25" s="167" t="str">
        <f>IFERROR(IF(VLOOKUP($D25,'Large credit exposures'!$B$27:$T$76,'LEX Data 1'!H$1,FALSE)=0,"",VLOOKUP($D25,'Large credit exposures'!$B$27:$T$76,'LEX Data 1'!H$1,FALSE)),"")</f>
        <v/>
      </c>
      <c r="I25" s="167" t="str">
        <f>IFERROR(IF(VLOOKUP($D25,'Large credit exposures'!$B$27:$T$76,'LEX Data 1'!I$1,FALSE)=0,"",VLOOKUP($D25,'Large credit exposures'!$B$27:$T$76,'LEX Data 1'!I$1,FALSE)),"")</f>
        <v/>
      </c>
      <c r="J25" s="167" t="str">
        <f>IFERROR(IF(VLOOKUP($D25,'Large credit exposures'!$B$27:$T$76,'LEX Data 1'!J$1,FALSE)=0,"",VLOOKUP($D25,'Large credit exposures'!$B$27:$T$76,'LEX Data 1'!J$1,FALSE)),"")</f>
        <v/>
      </c>
      <c r="K25" s="167" t="str">
        <f>IFERROR(IF(VLOOKUP($D25,'Large credit exposures'!$B$27:$T$76,'LEX Data 1'!K$1,FALSE)=0,"",VLOOKUP($D25,'Large credit exposures'!$B$27:$T$76,'LEX Data 1'!K$1,FALSE)),"")</f>
        <v/>
      </c>
      <c r="L25" s="167" t="str">
        <f>IFERROR(IF(VLOOKUP($D25,'Large credit exposures'!$B$27:$T$76,'LEX Data 1'!L$1,FALSE)=0,"",VLOOKUP($D25,'Large credit exposures'!$B$27:$T$76,'LEX Data 1'!L$1,FALSE)),"")</f>
        <v/>
      </c>
      <c r="M25" s="167" t="str">
        <f>IFERROR(IF(VLOOKUP($D25,'Large credit exposures'!$B$27:$T$76,'LEX Data 1'!M$1,FALSE)=0,"",VLOOKUP($D25,'Large credit exposures'!$B$27:$T$76,'LEX Data 1'!M$1,FALSE)),"")</f>
        <v/>
      </c>
      <c r="N25" s="167" t="str">
        <f>IFERROR(IF(VLOOKUP($D25,'Large credit exposures'!$B$27:$T$76,'LEX Data 1'!N$1,FALSE)=0,"",VLOOKUP($D25,'Large credit exposures'!$B$27:$T$76,'LEX Data 1'!N$1,FALSE)),"")</f>
        <v/>
      </c>
      <c r="O25" s="167" t="str">
        <f>IFERROR(IF(VLOOKUP($D25,'Large credit exposures'!$B$27:$T$76,'LEX Data 1'!O$1,FALSE)=0,"",VLOOKUP($D25,'Large credit exposures'!$B$27:$T$76,'LEX Data 1'!O$1,FALSE)),"")</f>
        <v/>
      </c>
      <c r="P25" s="167" t="str">
        <f>IFERROR(IF(VLOOKUP($D25,'Large credit exposures'!$B$27:$T$76,'LEX Data 1'!P$1,FALSE)=0,"",VLOOKUP($D25,'Large credit exposures'!$B$27:$T$76,'LEX Data 1'!P$1,FALSE)),"")</f>
        <v/>
      </c>
      <c r="Q25" s="167" t="str">
        <f>IFERROR(IF(VLOOKUP($D25,'Large credit exposures'!$B$27:$T$76,'LEX Data 1'!Q$1,FALSE)=0,"",VLOOKUP($D25,'Large credit exposures'!$B$27:$T$76,'LEX Data 1'!Q$1,FALSE)),"")</f>
        <v/>
      </c>
      <c r="R25" s="167" t="str">
        <f>IFERROR(IF(VLOOKUP($D25,'Large credit exposures'!$B$27:$T$76,'LEX Data 1'!R$1,FALSE)=0,"",VLOOKUP($D25,'Large credit exposures'!$B$27:$T$76,'LEX Data 1'!R$1,FALSE)),"")</f>
        <v/>
      </c>
      <c r="S25" s="167" t="str">
        <f>IFERROR(IF(VLOOKUP($D25,'Large credit exposures'!$B$27:$T$76,'LEX Data 1'!S$1,FALSE)=0,"",VLOOKUP($D25,'Large credit exposures'!$B$27:$T$76,'LEX Data 1'!S$1,FALSE)),"")</f>
        <v/>
      </c>
      <c r="T25" s="167" t="str">
        <f>IFERROR(IF(VLOOKUP($D25,'Large credit exposures'!$B$27:$T$76,'LEX Data 1'!T$1,FALSE)=0,"",VLOOKUP($D25,'Large credit exposures'!$B$27:$T$76,'LEX Data 1'!T$1,FALSE)),"")</f>
        <v/>
      </c>
      <c r="U25" s="167" t="str">
        <f>IFERROR(IF(VLOOKUP($D25,'Large credit exposures'!$B$27:$T$76,'LEX Data 1'!U$1,FALSE)=0,"",VLOOKUP($D25,'Large credit exposures'!$B$27:$T$76,'LEX Data 1'!U$1,FALSE)),"")</f>
        <v/>
      </c>
      <c r="V25" s="167" t="str">
        <f>IFERROR(IF(VLOOKUP($D25,'Large credit exposures'!$B$27:$T$76,'LEX Data 1'!V$1,FALSE)=0,"",VLOOKUP($D25,'Large credit exposures'!$B$27:$T$76,'LEX Data 1'!V$1,FALSE)),"")</f>
        <v/>
      </c>
      <c r="W25" s="167" t="str">
        <f>IFERROR(VLOOKUP(_xlfn.AGGREGATE(4,6,Y25:AA25),Lists!Q:R,2,FALSE),"")</f>
        <v/>
      </c>
      <c r="Y25" s="167" t="str">
        <f>IFERROR(VLOOKUP(G25,Lists!I:M,5,FALSE),"")</f>
        <v/>
      </c>
      <c r="Z25" s="167" t="str">
        <f>IFERROR(VLOOKUP(H25,Lists!J:N,5,FALSE),"")</f>
        <v/>
      </c>
      <c r="AA25" s="167" t="str">
        <f>IFERROR(VLOOKUP(I25,Lists!K:O,5,FALSE),"")</f>
        <v/>
      </c>
      <c r="AB25" s="167" t="str">
        <f>IFERROR(VLOOKUP(J25,Lists!L:P,5,FALSE),"")</f>
        <v/>
      </c>
    </row>
    <row r="26" spans="1:28" ht="16.5">
      <c r="A26" s="173" t="str">
        <f>Cover!$E$18</f>
        <v>Select from list</v>
      </c>
      <c r="B26" s="167" t="str">
        <f>Cover!$E$10</f>
        <v>Select from list</v>
      </c>
      <c r="C26" s="167" t="str">
        <f t="shared" si="0"/>
        <v/>
      </c>
      <c r="D26" s="168" t="s">
        <v>152</v>
      </c>
      <c r="E26" s="167" t="str">
        <f>IFERROR(IF(VLOOKUP($D26,'Large credit exposures'!$B$27:$T$76,'LEX Data 1'!E$1,FALSE)=0,"",VLOOKUP($D26,'Large credit exposures'!$B$27:$T$76,'LEX Data 1'!E$1,FALSE)),"")</f>
        <v/>
      </c>
      <c r="F26" s="167" t="str">
        <f>IFERROR(IF(VLOOKUP($D26,'Large credit exposures'!$B$27:$T$76,'LEX Data 1'!F$1,FALSE)=0,"",VLOOKUP($D26,'Large credit exposures'!$B$27:$T$76,'LEX Data 1'!F$1,FALSE)),"")</f>
        <v/>
      </c>
      <c r="G26" s="167" t="str">
        <f>IFERROR(IF(VLOOKUP($D26,'Large credit exposures'!$B$27:$T$76,'LEX Data 1'!G$1,FALSE)=0,"",VLOOKUP($D26,'Large credit exposures'!$B$27:$T$76,'LEX Data 1'!G$1,FALSE)),"")</f>
        <v/>
      </c>
      <c r="H26" s="167" t="str">
        <f>IFERROR(IF(VLOOKUP($D26,'Large credit exposures'!$B$27:$T$76,'LEX Data 1'!H$1,FALSE)=0,"",VLOOKUP($D26,'Large credit exposures'!$B$27:$T$76,'LEX Data 1'!H$1,FALSE)),"")</f>
        <v/>
      </c>
      <c r="I26" s="167" t="str">
        <f>IFERROR(IF(VLOOKUP($D26,'Large credit exposures'!$B$27:$T$76,'LEX Data 1'!I$1,FALSE)=0,"",VLOOKUP($D26,'Large credit exposures'!$B$27:$T$76,'LEX Data 1'!I$1,FALSE)),"")</f>
        <v/>
      </c>
      <c r="J26" s="167" t="str">
        <f>IFERROR(IF(VLOOKUP($D26,'Large credit exposures'!$B$27:$T$76,'LEX Data 1'!J$1,FALSE)=0,"",VLOOKUP($D26,'Large credit exposures'!$B$27:$T$76,'LEX Data 1'!J$1,FALSE)),"")</f>
        <v/>
      </c>
      <c r="K26" s="167" t="str">
        <f>IFERROR(IF(VLOOKUP($D26,'Large credit exposures'!$B$27:$T$76,'LEX Data 1'!K$1,FALSE)=0,"",VLOOKUP($D26,'Large credit exposures'!$B$27:$T$76,'LEX Data 1'!K$1,FALSE)),"")</f>
        <v/>
      </c>
      <c r="L26" s="167" t="str">
        <f>IFERROR(IF(VLOOKUP($D26,'Large credit exposures'!$B$27:$T$76,'LEX Data 1'!L$1,FALSE)=0,"",VLOOKUP($D26,'Large credit exposures'!$B$27:$T$76,'LEX Data 1'!L$1,FALSE)),"")</f>
        <v/>
      </c>
      <c r="M26" s="167" t="str">
        <f>IFERROR(IF(VLOOKUP($D26,'Large credit exposures'!$B$27:$T$76,'LEX Data 1'!M$1,FALSE)=0,"",VLOOKUP($D26,'Large credit exposures'!$B$27:$T$76,'LEX Data 1'!M$1,FALSE)),"")</f>
        <v/>
      </c>
      <c r="N26" s="167" t="str">
        <f>IFERROR(IF(VLOOKUP($D26,'Large credit exposures'!$B$27:$T$76,'LEX Data 1'!N$1,FALSE)=0,"",VLOOKUP($D26,'Large credit exposures'!$B$27:$T$76,'LEX Data 1'!N$1,FALSE)),"")</f>
        <v/>
      </c>
      <c r="O26" s="167" t="str">
        <f>IFERROR(IF(VLOOKUP($D26,'Large credit exposures'!$B$27:$T$76,'LEX Data 1'!O$1,FALSE)=0,"",VLOOKUP($D26,'Large credit exposures'!$B$27:$T$76,'LEX Data 1'!O$1,FALSE)),"")</f>
        <v/>
      </c>
      <c r="P26" s="167" t="str">
        <f>IFERROR(IF(VLOOKUP($D26,'Large credit exposures'!$B$27:$T$76,'LEX Data 1'!P$1,FALSE)=0,"",VLOOKUP($D26,'Large credit exposures'!$B$27:$T$76,'LEX Data 1'!P$1,FALSE)),"")</f>
        <v/>
      </c>
      <c r="Q26" s="167" t="str">
        <f>IFERROR(IF(VLOOKUP($D26,'Large credit exposures'!$B$27:$T$76,'LEX Data 1'!Q$1,FALSE)=0,"",VLOOKUP($D26,'Large credit exposures'!$B$27:$T$76,'LEX Data 1'!Q$1,FALSE)),"")</f>
        <v/>
      </c>
      <c r="R26" s="167" t="str">
        <f>IFERROR(IF(VLOOKUP($D26,'Large credit exposures'!$B$27:$T$76,'LEX Data 1'!R$1,FALSE)=0,"",VLOOKUP($D26,'Large credit exposures'!$B$27:$T$76,'LEX Data 1'!R$1,FALSE)),"")</f>
        <v/>
      </c>
      <c r="S26" s="167" t="str">
        <f>IFERROR(IF(VLOOKUP($D26,'Large credit exposures'!$B$27:$T$76,'LEX Data 1'!S$1,FALSE)=0,"",VLOOKUP($D26,'Large credit exposures'!$B$27:$T$76,'LEX Data 1'!S$1,FALSE)),"")</f>
        <v/>
      </c>
      <c r="T26" s="167" t="str">
        <f>IFERROR(IF(VLOOKUP($D26,'Large credit exposures'!$B$27:$T$76,'LEX Data 1'!T$1,FALSE)=0,"",VLOOKUP($D26,'Large credit exposures'!$B$27:$T$76,'LEX Data 1'!T$1,FALSE)),"")</f>
        <v/>
      </c>
      <c r="U26" s="167" t="str">
        <f>IFERROR(IF(VLOOKUP($D26,'Large credit exposures'!$B$27:$T$76,'LEX Data 1'!U$1,FALSE)=0,"",VLOOKUP($D26,'Large credit exposures'!$B$27:$T$76,'LEX Data 1'!U$1,FALSE)),"")</f>
        <v/>
      </c>
      <c r="V26" s="167" t="str">
        <f>IFERROR(IF(VLOOKUP($D26,'Large credit exposures'!$B$27:$T$76,'LEX Data 1'!V$1,FALSE)=0,"",VLOOKUP($D26,'Large credit exposures'!$B$27:$T$76,'LEX Data 1'!V$1,FALSE)),"")</f>
        <v/>
      </c>
      <c r="W26" s="167" t="str">
        <f>IFERROR(VLOOKUP(_xlfn.AGGREGATE(4,6,Y26:AA26),Lists!Q:R,2,FALSE),"")</f>
        <v/>
      </c>
      <c r="Y26" s="167" t="str">
        <f>IFERROR(VLOOKUP(G26,Lists!I:M,5,FALSE),"")</f>
        <v/>
      </c>
      <c r="Z26" s="167" t="str">
        <f>IFERROR(VLOOKUP(H26,Lists!J:N,5,FALSE),"")</f>
        <v/>
      </c>
      <c r="AA26" s="167" t="str">
        <f>IFERROR(VLOOKUP(I26,Lists!K:O,5,FALSE),"")</f>
        <v/>
      </c>
      <c r="AB26" s="167" t="str">
        <f>IFERROR(VLOOKUP(J26,Lists!L:P,5,FALSE),"")</f>
        <v/>
      </c>
    </row>
    <row r="27" spans="1:28" ht="16.5">
      <c r="A27" s="173" t="str">
        <f>Cover!$E$18</f>
        <v>Select from list</v>
      </c>
      <c r="B27" s="167" t="str">
        <f>Cover!$E$10</f>
        <v>Select from list</v>
      </c>
      <c r="C27" s="167" t="str">
        <f t="shared" si="0"/>
        <v/>
      </c>
      <c r="D27" s="168" t="s">
        <v>153</v>
      </c>
      <c r="E27" s="167" t="str">
        <f>IFERROR(IF(VLOOKUP($D27,'Large credit exposures'!$B$27:$T$76,'LEX Data 1'!E$1,FALSE)=0,"",VLOOKUP($D27,'Large credit exposures'!$B$27:$T$76,'LEX Data 1'!E$1,FALSE)),"")</f>
        <v/>
      </c>
      <c r="F27" s="167" t="str">
        <f>IFERROR(IF(VLOOKUP($D27,'Large credit exposures'!$B$27:$T$76,'LEX Data 1'!F$1,FALSE)=0,"",VLOOKUP($D27,'Large credit exposures'!$B$27:$T$76,'LEX Data 1'!F$1,FALSE)),"")</f>
        <v/>
      </c>
      <c r="G27" s="167" t="str">
        <f>IFERROR(IF(VLOOKUP($D27,'Large credit exposures'!$B$27:$T$76,'LEX Data 1'!G$1,FALSE)=0,"",VLOOKUP($D27,'Large credit exposures'!$B$27:$T$76,'LEX Data 1'!G$1,FALSE)),"")</f>
        <v/>
      </c>
      <c r="H27" s="167" t="str">
        <f>IFERROR(IF(VLOOKUP($D27,'Large credit exposures'!$B$27:$T$76,'LEX Data 1'!H$1,FALSE)=0,"",VLOOKUP($D27,'Large credit exposures'!$B$27:$T$76,'LEX Data 1'!H$1,FALSE)),"")</f>
        <v/>
      </c>
      <c r="I27" s="167" t="str">
        <f>IFERROR(IF(VLOOKUP($D27,'Large credit exposures'!$B$27:$T$76,'LEX Data 1'!I$1,FALSE)=0,"",VLOOKUP($D27,'Large credit exposures'!$B$27:$T$76,'LEX Data 1'!I$1,FALSE)),"")</f>
        <v/>
      </c>
      <c r="J27" s="167" t="str">
        <f>IFERROR(IF(VLOOKUP($D27,'Large credit exposures'!$B$27:$T$76,'LEX Data 1'!J$1,FALSE)=0,"",VLOOKUP($D27,'Large credit exposures'!$B$27:$T$76,'LEX Data 1'!J$1,FALSE)),"")</f>
        <v/>
      </c>
      <c r="K27" s="167" t="str">
        <f>IFERROR(IF(VLOOKUP($D27,'Large credit exposures'!$B$27:$T$76,'LEX Data 1'!K$1,FALSE)=0,"",VLOOKUP($D27,'Large credit exposures'!$B$27:$T$76,'LEX Data 1'!K$1,FALSE)),"")</f>
        <v/>
      </c>
      <c r="L27" s="167" t="str">
        <f>IFERROR(IF(VLOOKUP($D27,'Large credit exposures'!$B$27:$T$76,'LEX Data 1'!L$1,FALSE)=0,"",VLOOKUP($D27,'Large credit exposures'!$B$27:$T$76,'LEX Data 1'!L$1,FALSE)),"")</f>
        <v/>
      </c>
      <c r="M27" s="167" t="str">
        <f>IFERROR(IF(VLOOKUP($D27,'Large credit exposures'!$B$27:$T$76,'LEX Data 1'!M$1,FALSE)=0,"",VLOOKUP($D27,'Large credit exposures'!$B$27:$T$76,'LEX Data 1'!M$1,FALSE)),"")</f>
        <v/>
      </c>
      <c r="N27" s="167" t="str">
        <f>IFERROR(IF(VLOOKUP($D27,'Large credit exposures'!$B$27:$T$76,'LEX Data 1'!N$1,FALSE)=0,"",VLOOKUP($D27,'Large credit exposures'!$B$27:$T$76,'LEX Data 1'!N$1,FALSE)),"")</f>
        <v/>
      </c>
      <c r="O27" s="167" t="str">
        <f>IFERROR(IF(VLOOKUP($D27,'Large credit exposures'!$B$27:$T$76,'LEX Data 1'!O$1,FALSE)=0,"",VLOOKUP($D27,'Large credit exposures'!$B$27:$T$76,'LEX Data 1'!O$1,FALSE)),"")</f>
        <v/>
      </c>
      <c r="P27" s="167" t="str">
        <f>IFERROR(IF(VLOOKUP($D27,'Large credit exposures'!$B$27:$T$76,'LEX Data 1'!P$1,FALSE)=0,"",VLOOKUP($D27,'Large credit exposures'!$B$27:$T$76,'LEX Data 1'!P$1,FALSE)),"")</f>
        <v/>
      </c>
      <c r="Q27" s="167" t="str">
        <f>IFERROR(IF(VLOOKUP($D27,'Large credit exposures'!$B$27:$T$76,'LEX Data 1'!Q$1,FALSE)=0,"",VLOOKUP($D27,'Large credit exposures'!$B$27:$T$76,'LEX Data 1'!Q$1,FALSE)),"")</f>
        <v/>
      </c>
      <c r="R27" s="167" t="str">
        <f>IFERROR(IF(VLOOKUP($D27,'Large credit exposures'!$B$27:$T$76,'LEX Data 1'!R$1,FALSE)=0,"",VLOOKUP($D27,'Large credit exposures'!$B$27:$T$76,'LEX Data 1'!R$1,FALSE)),"")</f>
        <v/>
      </c>
      <c r="S27" s="167" t="str">
        <f>IFERROR(IF(VLOOKUP($D27,'Large credit exposures'!$B$27:$T$76,'LEX Data 1'!S$1,FALSE)=0,"",VLOOKUP($D27,'Large credit exposures'!$B$27:$T$76,'LEX Data 1'!S$1,FALSE)),"")</f>
        <v/>
      </c>
      <c r="T27" s="167" t="str">
        <f>IFERROR(IF(VLOOKUP($D27,'Large credit exposures'!$B$27:$T$76,'LEX Data 1'!T$1,FALSE)=0,"",VLOOKUP($D27,'Large credit exposures'!$B$27:$T$76,'LEX Data 1'!T$1,FALSE)),"")</f>
        <v/>
      </c>
      <c r="U27" s="167" t="str">
        <f>IFERROR(IF(VLOOKUP($D27,'Large credit exposures'!$B$27:$T$76,'LEX Data 1'!U$1,FALSE)=0,"",VLOOKUP($D27,'Large credit exposures'!$B$27:$T$76,'LEX Data 1'!U$1,FALSE)),"")</f>
        <v/>
      </c>
      <c r="V27" s="167" t="str">
        <f>IFERROR(IF(VLOOKUP($D27,'Large credit exposures'!$B$27:$T$76,'LEX Data 1'!V$1,FALSE)=0,"",VLOOKUP($D27,'Large credit exposures'!$B$27:$T$76,'LEX Data 1'!V$1,FALSE)),"")</f>
        <v/>
      </c>
      <c r="W27" s="167" t="str">
        <f>IFERROR(VLOOKUP(_xlfn.AGGREGATE(4,6,Y27:AA27),Lists!Q:R,2,FALSE),"")</f>
        <v/>
      </c>
      <c r="Y27" s="167" t="str">
        <f>IFERROR(VLOOKUP(G27,Lists!I:M,5,FALSE),"")</f>
        <v/>
      </c>
      <c r="Z27" s="167" t="str">
        <f>IFERROR(VLOOKUP(H27,Lists!J:N,5,FALSE),"")</f>
        <v/>
      </c>
      <c r="AA27" s="167" t="str">
        <f>IFERROR(VLOOKUP(I27,Lists!K:O,5,FALSE),"")</f>
        <v/>
      </c>
      <c r="AB27" s="167" t="str">
        <f>IFERROR(VLOOKUP(J27,Lists!L:P,5,FALSE),"")</f>
        <v/>
      </c>
    </row>
    <row r="28" spans="1:28" ht="16.5">
      <c r="A28" s="173" t="str">
        <f>Cover!$E$18</f>
        <v>Select from list</v>
      </c>
      <c r="B28" s="167" t="str">
        <f>Cover!$E$10</f>
        <v>Select from list</v>
      </c>
      <c r="C28" s="167" t="str">
        <f t="shared" si="0"/>
        <v/>
      </c>
      <c r="D28" s="168" t="s">
        <v>154</v>
      </c>
      <c r="E28" s="167" t="str">
        <f>IFERROR(IF(VLOOKUP($D28,'Large credit exposures'!$B$27:$T$76,'LEX Data 1'!E$1,FALSE)=0,"",VLOOKUP($D28,'Large credit exposures'!$B$27:$T$76,'LEX Data 1'!E$1,FALSE)),"")</f>
        <v/>
      </c>
      <c r="F28" s="167" t="str">
        <f>IFERROR(IF(VLOOKUP($D28,'Large credit exposures'!$B$27:$T$76,'LEX Data 1'!F$1,FALSE)=0,"",VLOOKUP($D28,'Large credit exposures'!$B$27:$T$76,'LEX Data 1'!F$1,FALSE)),"")</f>
        <v/>
      </c>
      <c r="G28" s="167" t="str">
        <f>IFERROR(IF(VLOOKUP($D28,'Large credit exposures'!$B$27:$T$76,'LEX Data 1'!G$1,FALSE)=0,"",VLOOKUP($D28,'Large credit exposures'!$B$27:$T$76,'LEX Data 1'!G$1,FALSE)),"")</f>
        <v/>
      </c>
      <c r="H28" s="167" t="str">
        <f>IFERROR(IF(VLOOKUP($D28,'Large credit exposures'!$B$27:$T$76,'LEX Data 1'!H$1,FALSE)=0,"",VLOOKUP($D28,'Large credit exposures'!$B$27:$T$76,'LEX Data 1'!H$1,FALSE)),"")</f>
        <v/>
      </c>
      <c r="I28" s="167" t="str">
        <f>IFERROR(IF(VLOOKUP($D28,'Large credit exposures'!$B$27:$T$76,'LEX Data 1'!I$1,FALSE)=0,"",VLOOKUP($D28,'Large credit exposures'!$B$27:$T$76,'LEX Data 1'!I$1,FALSE)),"")</f>
        <v/>
      </c>
      <c r="J28" s="167" t="str">
        <f>IFERROR(IF(VLOOKUP($D28,'Large credit exposures'!$B$27:$T$76,'LEX Data 1'!J$1,FALSE)=0,"",VLOOKUP($D28,'Large credit exposures'!$B$27:$T$76,'LEX Data 1'!J$1,FALSE)),"")</f>
        <v/>
      </c>
      <c r="K28" s="167" t="str">
        <f>IFERROR(IF(VLOOKUP($D28,'Large credit exposures'!$B$27:$T$76,'LEX Data 1'!K$1,FALSE)=0,"",VLOOKUP($D28,'Large credit exposures'!$B$27:$T$76,'LEX Data 1'!K$1,FALSE)),"")</f>
        <v/>
      </c>
      <c r="L28" s="167" t="str">
        <f>IFERROR(IF(VLOOKUP($D28,'Large credit exposures'!$B$27:$T$76,'LEX Data 1'!L$1,FALSE)=0,"",VLOOKUP($D28,'Large credit exposures'!$B$27:$T$76,'LEX Data 1'!L$1,FALSE)),"")</f>
        <v/>
      </c>
      <c r="M28" s="167" t="str">
        <f>IFERROR(IF(VLOOKUP($D28,'Large credit exposures'!$B$27:$T$76,'LEX Data 1'!M$1,FALSE)=0,"",VLOOKUP($D28,'Large credit exposures'!$B$27:$T$76,'LEX Data 1'!M$1,FALSE)),"")</f>
        <v/>
      </c>
      <c r="N28" s="167" t="str">
        <f>IFERROR(IF(VLOOKUP($D28,'Large credit exposures'!$B$27:$T$76,'LEX Data 1'!N$1,FALSE)=0,"",VLOOKUP($D28,'Large credit exposures'!$B$27:$T$76,'LEX Data 1'!N$1,FALSE)),"")</f>
        <v/>
      </c>
      <c r="O28" s="167" t="str">
        <f>IFERROR(IF(VLOOKUP($D28,'Large credit exposures'!$B$27:$T$76,'LEX Data 1'!O$1,FALSE)=0,"",VLOOKUP($D28,'Large credit exposures'!$B$27:$T$76,'LEX Data 1'!O$1,FALSE)),"")</f>
        <v/>
      </c>
      <c r="P28" s="167" t="str">
        <f>IFERROR(IF(VLOOKUP($D28,'Large credit exposures'!$B$27:$T$76,'LEX Data 1'!P$1,FALSE)=0,"",VLOOKUP($D28,'Large credit exposures'!$B$27:$T$76,'LEX Data 1'!P$1,FALSE)),"")</f>
        <v/>
      </c>
      <c r="Q28" s="167" t="str">
        <f>IFERROR(IF(VLOOKUP($D28,'Large credit exposures'!$B$27:$T$76,'LEX Data 1'!Q$1,FALSE)=0,"",VLOOKUP($D28,'Large credit exposures'!$B$27:$T$76,'LEX Data 1'!Q$1,FALSE)),"")</f>
        <v/>
      </c>
      <c r="R28" s="167" t="str">
        <f>IFERROR(IF(VLOOKUP($D28,'Large credit exposures'!$B$27:$T$76,'LEX Data 1'!R$1,FALSE)=0,"",VLOOKUP($D28,'Large credit exposures'!$B$27:$T$76,'LEX Data 1'!R$1,FALSE)),"")</f>
        <v/>
      </c>
      <c r="S28" s="167" t="str">
        <f>IFERROR(IF(VLOOKUP($D28,'Large credit exposures'!$B$27:$T$76,'LEX Data 1'!S$1,FALSE)=0,"",VLOOKUP($D28,'Large credit exposures'!$B$27:$T$76,'LEX Data 1'!S$1,FALSE)),"")</f>
        <v/>
      </c>
      <c r="T28" s="167" t="str">
        <f>IFERROR(IF(VLOOKUP($D28,'Large credit exposures'!$B$27:$T$76,'LEX Data 1'!T$1,FALSE)=0,"",VLOOKUP($D28,'Large credit exposures'!$B$27:$T$76,'LEX Data 1'!T$1,FALSE)),"")</f>
        <v/>
      </c>
      <c r="U28" s="167" t="str">
        <f>IFERROR(IF(VLOOKUP($D28,'Large credit exposures'!$B$27:$T$76,'LEX Data 1'!U$1,FALSE)=0,"",VLOOKUP($D28,'Large credit exposures'!$B$27:$T$76,'LEX Data 1'!U$1,FALSE)),"")</f>
        <v/>
      </c>
      <c r="V28" s="167" t="str">
        <f>IFERROR(IF(VLOOKUP($D28,'Large credit exposures'!$B$27:$T$76,'LEX Data 1'!V$1,FALSE)=0,"",VLOOKUP($D28,'Large credit exposures'!$B$27:$T$76,'LEX Data 1'!V$1,FALSE)),"")</f>
        <v/>
      </c>
      <c r="W28" s="167" t="str">
        <f>IFERROR(VLOOKUP(_xlfn.AGGREGATE(4,6,Y28:AA28),Lists!Q:R,2,FALSE),"")</f>
        <v/>
      </c>
      <c r="Y28" s="167" t="str">
        <f>IFERROR(VLOOKUP(G28,Lists!I:M,5,FALSE),"")</f>
        <v/>
      </c>
      <c r="Z28" s="167" t="str">
        <f>IFERROR(VLOOKUP(H28,Lists!J:N,5,FALSE),"")</f>
        <v/>
      </c>
      <c r="AA28" s="167" t="str">
        <f>IFERROR(VLOOKUP(I28,Lists!K:O,5,FALSE),"")</f>
        <v/>
      </c>
      <c r="AB28" s="167" t="str">
        <f>IFERROR(VLOOKUP(J28,Lists!L:P,5,FALSE),"")</f>
        <v/>
      </c>
    </row>
    <row r="29" spans="1:28" ht="16.5">
      <c r="A29" s="173" t="str">
        <f>Cover!$E$18</f>
        <v>Select from list</v>
      </c>
      <c r="B29" s="167" t="str">
        <f>Cover!$E$10</f>
        <v>Select from list</v>
      </c>
      <c r="C29" s="167" t="str">
        <f t="shared" si="0"/>
        <v/>
      </c>
      <c r="D29" s="168" t="s">
        <v>155</v>
      </c>
      <c r="E29" s="167" t="str">
        <f>IFERROR(IF(VLOOKUP($D29,'Large credit exposures'!$B$27:$T$76,'LEX Data 1'!E$1,FALSE)=0,"",VLOOKUP($D29,'Large credit exposures'!$B$27:$T$76,'LEX Data 1'!E$1,FALSE)),"")</f>
        <v/>
      </c>
      <c r="F29" s="167" t="str">
        <f>IFERROR(IF(VLOOKUP($D29,'Large credit exposures'!$B$27:$T$76,'LEX Data 1'!F$1,FALSE)=0,"",VLOOKUP($D29,'Large credit exposures'!$B$27:$T$76,'LEX Data 1'!F$1,FALSE)),"")</f>
        <v/>
      </c>
      <c r="G29" s="167" t="str">
        <f>IFERROR(IF(VLOOKUP($D29,'Large credit exposures'!$B$27:$T$76,'LEX Data 1'!G$1,FALSE)=0,"",VLOOKUP($D29,'Large credit exposures'!$B$27:$T$76,'LEX Data 1'!G$1,FALSE)),"")</f>
        <v/>
      </c>
      <c r="H29" s="167" t="str">
        <f>IFERROR(IF(VLOOKUP($D29,'Large credit exposures'!$B$27:$T$76,'LEX Data 1'!H$1,FALSE)=0,"",VLOOKUP($D29,'Large credit exposures'!$B$27:$T$76,'LEX Data 1'!H$1,FALSE)),"")</f>
        <v/>
      </c>
      <c r="I29" s="167" t="str">
        <f>IFERROR(IF(VLOOKUP($D29,'Large credit exposures'!$B$27:$T$76,'LEX Data 1'!I$1,FALSE)=0,"",VLOOKUP($D29,'Large credit exposures'!$B$27:$T$76,'LEX Data 1'!I$1,FALSE)),"")</f>
        <v/>
      </c>
      <c r="J29" s="167" t="str">
        <f>IFERROR(IF(VLOOKUP($D29,'Large credit exposures'!$B$27:$T$76,'LEX Data 1'!J$1,FALSE)=0,"",VLOOKUP($D29,'Large credit exposures'!$B$27:$T$76,'LEX Data 1'!J$1,FALSE)),"")</f>
        <v/>
      </c>
      <c r="K29" s="167" t="str">
        <f>IFERROR(IF(VLOOKUP($D29,'Large credit exposures'!$B$27:$T$76,'LEX Data 1'!K$1,FALSE)=0,"",VLOOKUP($D29,'Large credit exposures'!$B$27:$T$76,'LEX Data 1'!K$1,FALSE)),"")</f>
        <v/>
      </c>
      <c r="L29" s="167" t="str">
        <f>IFERROR(IF(VLOOKUP($D29,'Large credit exposures'!$B$27:$T$76,'LEX Data 1'!L$1,FALSE)=0,"",VLOOKUP($D29,'Large credit exposures'!$B$27:$T$76,'LEX Data 1'!L$1,FALSE)),"")</f>
        <v/>
      </c>
      <c r="M29" s="167" t="str">
        <f>IFERROR(IF(VLOOKUP($D29,'Large credit exposures'!$B$27:$T$76,'LEX Data 1'!M$1,FALSE)=0,"",VLOOKUP($D29,'Large credit exposures'!$B$27:$T$76,'LEX Data 1'!M$1,FALSE)),"")</f>
        <v/>
      </c>
      <c r="N29" s="167" t="str">
        <f>IFERROR(IF(VLOOKUP($D29,'Large credit exposures'!$B$27:$T$76,'LEX Data 1'!N$1,FALSE)=0,"",VLOOKUP($D29,'Large credit exposures'!$B$27:$T$76,'LEX Data 1'!N$1,FALSE)),"")</f>
        <v/>
      </c>
      <c r="O29" s="167" t="str">
        <f>IFERROR(IF(VLOOKUP($D29,'Large credit exposures'!$B$27:$T$76,'LEX Data 1'!O$1,FALSE)=0,"",VLOOKUP($D29,'Large credit exposures'!$B$27:$T$76,'LEX Data 1'!O$1,FALSE)),"")</f>
        <v/>
      </c>
      <c r="P29" s="167" t="str">
        <f>IFERROR(IF(VLOOKUP($D29,'Large credit exposures'!$B$27:$T$76,'LEX Data 1'!P$1,FALSE)=0,"",VLOOKUP($D29,'Large credit exposures'!$B$27:$T$76,'LEX Data 1'!P$1,FALSE)),"")</f>
        <v/>
      </c>
      <c r="Q29" s="167" t="str">
        <f>IFERROR(IF(VLOOKUP($D29,'Large credit exposures'!$B$27:$T$76,'LEX Data 1'!Q$1,FALSE)=0,"",VLOOKUP($D29,'Large credit exposures'!$B$27:$T$76,'LEX Data 1'!Q$1,FALSE)),"")</f>
        <v/>
      </c>
      <c r="R29" s="167" t="str">
        <f>IFERROR(IF(VLOOKUP($D29,'Large credit exposures'!$B$27:$T$76,'LEX Data 1'!R$1,FALSE)=0,"",VLOOKUP($D29,'Large credit exposures'!$B$27:$T$76,'LEX Data 1'!R$1,FALSE)),"")</f>
        <v/>
      </c>
      <c r="S29" s="167" t="str">
        <f>IFERROR(IF(VLOOKUP($D29,'Large credit exposures'!$B$27:$T$76,'LEX Data 1'!S$1,FALSE)=0,"",VLOOKUP($D29,'Large credit exposures'!$B$27:$T$76,'LEX Data 1'!S$1,FALSE)),"")</f>
        <v/>
      </c>
      <c r="T29" s="167" t="str">
        <f>IFERROR(IF(VLOOKUP($D29,'Large credit exposures'!$B$27:$T$76,'LEX Data 1'!T$1,FALSE)=0,"",VLOOKUP($D29,'Large credit exposures'!$B$27:$T$76,'LEX Data 1'!T$1,FALSE)),"")</f>
        <v/>
      </c>
      <c r="U29" s="167" t="str">
        <f>IFERROR(IF(VLOOKUP($D29,'Large credit exposures'!$B$27:$T$76,'LEX Data 1'!U$1,FALSE)=0,"",VLOOKUP($D29,'Large credit exposures'!$B$27:$T$76,'LEX Data 1'!U$1,FALSE)),"")</f>
        <v/>
      </c>
      <c r="V29" s="167" t="str">
        <f>IFERROR(IF(VLOOKUP($D29,'Large credit exposures'!$B$27:$T$76,'LEX Data 1'!V$1,FALSE)=0,"",VLOOKUP($D29,'Large credit exposures'!$B$27:$T$76,'LEX Data 1'!V$1,FALSE)),"")</f>
        <v/>
      </c>
      <c r="W29" s="167" t="str">
        <f>IFERROR(VLOOKUP(_xlfn.AGGREGATE(4,6,Y29:AA29),Lists!Q:R,2,FALSE),"")</f>
        <v/>
      </c>
      <c r="Y29" s="167" t="str">
        <f>IFERROR(VLOOKUP(G29,Lists!I:M,5,FALSE),"")</f>
        <v/>
      </c>
      <c r="Z29" s="167" t="str">
        <f>IFERROR(VLOOKUP(H29,Lists!J:N,5,FALSE),"")</f>
        <v/>
      </c>
      <c r="AA29" s="167" t="str">
        <f>IFERROR(VLOOKUP(I29,Lists!K:O,5,FALSE),"")</f>
        <v/>
      </c>
      <c r="AB29" s="167" t="str">
        <f>IFERROR(VLOOKUP(J29,Lists!L:P,5,FALSE),"")</f>
        <v/>
      </c>
    </row>
    <row r="30" spans="1:28" ht="16.5">
      <c r="A30" s="173" t="str">
        <f>Cover!$E$18</f>
        <v>Select from list</v>
      </c>
      <c r="B30" s="167" t="str">
        <f>Cover!$E$10</f>
        <v>Select from list</v>
      </c>
      <c r="C30" s="167" t="str">
        <f t="shared" si="0"/>
        <v/>
      </c>
      <c r="D30" s="168" t="s">
        <v>156</v>
      </c>
      <c r="E30" s="167" t="str">
        <f>IFERROR(IF(VLOOKUP($D30,'Large credit exposures'!$B$27:$T$76,'LEX Data 1'!E$1,FALSE)=0,"",VLOOKUP($D30,'Large credit exposures'!$B$27:$T$76,'LEX Data 1'!E$1,FALSE)),"")</f>
        <v/>
      </c>
      <c r="F30" s="167" t="str">
        <f>IFERROR(IF(VLOOKUP($D30,'Large credit exposures'!$B$27:$T$76,'LEX Data 1'!F$1,FALSE)=0,"",VLOOKUP($D30,'Large credit exposures'!$B$27:$T$76,'LEX Data 1'!F$1,FALSE)),"")</f>
        <v/>
      </c>
      <c r="G30" s="167" t="str">
        <f>IFERROR(IF(VLOOKUP($D30,'Large credit exposures'!$B$27:$T$76,'LEX Data 1'!G$1,FALSE)=0,"",VLOOKUP($D30,'Large credit exposures'!$B$27:$T$76,'LEX Data 1'!G$1,FALSE)),"")</f>
        <v/>
      </c>
      <c r="H30" s="167" t="str">
        <f>IFERROR(IF(VLOOKUP($D30,'Large credit exposures'!$B$27:$T$76,'LEX Data 1'!H$1,FALSE)=0,"",VLOOKUP($D30,'Large credit exposures'!$B$27:$T$76,'LEX Data 1'!H$1,FALSE)),"")</f>
        <v/>
      </c>
      <c r="I30" s="167" t="str">
        <f>IFERROR(IF(VLOOKUP($D30,'Large credit exposures'!$B$27:$T$76,'LEX Data 1'!I$1,FALSE)=0,"",VLOOKUP($D30,'Large credit exposures'!$B$27:$T$76,'LEX Data 1'!I$1,FALSE)),"")</f>
        <v/>
      </c>
      <c r="J30" s="167" t="str">
        <f>IFERROR(IF(VLOOKUP($D30,'Large credit exposures'!$B$27:$T$76,'LEX Data 1'!J$1,FALSE)=0,"",VLOOKUP($D30,'Large credit exposures'!$B$27:$T$76,'LEX Data 1'!J$1,FALSE)),"")</f>
        <v/>
      </c>
      <c r="K30" s="167" t="str">
        <f>IFERROR(IF(VLOOKUP($D30,'Large credit exposures'!$B$27:$T$76,'LEX Data 1'!K$1,FALSE)=0,"",VLOOKUP($D30,'Large credit exposures'!$B$27:$T$76,'LEX Data 1'!K$1,FALSE)),"")</f>
        <v/>
      </c>
      <c r="L30" s="167" t="str">
        <f>IFERROR(IF(VLOOKUP($D30,'Large credit exposures'!$B$27:$T$76,'LEX Data 1'!L$1,FALSE)=0,"",VLOOKUP($D30,'Large credit exposures'!$B$27:$T$76,'LEX Data 1'!L$1,FALSE)),"")</f>
        <v/>
      </c>
      <c r="M30" s="167" t="str">
        <f>IFERROR(IF(VLOOKUP($D30,'Large credit exposures'!$B$27:$T$76,'LEX Data 1'!M$1,FALSE)=0,"",VLOOKUP($D30,'Large credit exposures'!$B$27:$T$76,'LEX Data 1'!M$1,FALSE)),"")</f>
        <v/>
      </c>
      <c r="N30" s="167" t="str">
        <f>IFERROR(IF(VLOOKUP($D30,'Large credit exposures'!$B$27:$T$76,'LEX Data 1'!N$1,FALSE)=0,"",VLOOKUP($D30,'Large credit exposures'!$B$27:$T$76,'LEX Data 1'!N$1,FALSE)),"")</f>
        <v/>
      </c>
      <c r="O30" s="167" t="str">
        <f>IFERROR(IF(VLOOKUP($D30,'Large credit exposures'!$B$27:$T$76,'LEX Data 1'!O$1,FALSE)=0,"",VLOOKUP($D30,'Large credit exposures'!$B$27:$T$76,'LEX Data 1'!O$1,FALSE)),"")</f>
        <v/>
      </c>
      <c r="P30" s="167" t="str">
        <f>IFERROR(IF(VLOOKUP($D30,'Large credit exposures'!$B$27:$T$76,'LEX Data 1'!P$1,FALSE)=0,"",VLOOKUP($D30,'Large credit exposures'!$B$27:$T$76,'LEX Data 1'!P$1,FALSE)),"")</f>
        <v/>
      </c>
      <c r="Q30" s="167" t="str">
        <f>IFERROR(IF(VLOOKUP($D30,'Large credit exposures'!$B$27:$T$76,'LEX Data 1'!Q$1,FALSE)=0,"",VLOOKUP($D30,'Large credit exposures'!$B$27:$T$76,'LEX Data 1'!Q$1,FALSE)),"")</f>
        <v/>
      </c>
      <c r="R30" s="167" t="str">
        <f>IFERROR(IF(VLOOKUP($D30,'Large credit exposures'!$B$27:$T$76,'LEX Data 1'!R$1,FALSE)=0,"",VLOOKUP($D30,'Large credit exposures'!$B$27:$T$76,'LEX Data 1'!R$1,FALSE)),"")</f>
        <v/>
      </c>
      <c r="S30" s="167" t="str">
        <f>IFERROR(IF(VLOOKUP($D30,'Large credit exposures'!$B$27:$T$76,'LEX Data 1'!S$1,FALSE)=0,"",VLOOKUP($D30,'Large credit exposures'!$B$27:$T$76,'LEX Data 1'!S$1,FALSE)),"")</f>
        <v/>
      </c>
      <c r="T30" s="167" t="str">
        <f>IFERROR(IF(VLOOKUP($D30,'Large credit exposures'!$B$27:$T$76,'LEX Data 1'!T$1,FALSE)=0,"",VLOOKUP($D30,'Large credit exposures'!$B$27:$T$76,'LEX Data 1'!T$1,FALSE)),"")</f>
        <v/>
      </c>
      <c r="U30" s="167" t="str">
        <f>IFERROR(IF(VLOOKUP($D30,'Large credit exposures'!$B$27:$T$76,'LEX Data 1'!U$1,FALSE)=0,"",VLOOKUP($D30,'Large credit exposures'!$B$27:$T$76,'LEX Data 1'!U$1,FALSE)),"")</f>
        <v/>
      </c>
      <c r="V30" s="167" t="str">
        <f>IFERROR(IF(VLOOKUP($D30,'Large credit exposures'!$B$27:$T$76,'LEX Data 1'!V$1,FALSE)=0,"",VLOOKUP($D30,'Large credit exposures'!$B$27:$T$76,'LEX Data 1'!V$1,FALSE)),"")</f>
        <v/>
      </c>
      <c r="W30" s="167" t="str">
        <f>IFERROR(VLOOKUP(_xlfn.AGGREGATE(4,6,Y30:AA30),Lists!Q:R,2,FALSE),"")</f>
        <v/>
      </c>
      <c r="Y30" s="167" t="str">
        <f>IFERROR(VLOOKUP(G30,Lists!I:M,5,FALSE),"")</f>
        <v/>
      </c>
      <c r="Z30" s="167" t="str">
        <f>IFERROR(VLOOKUP(H30,Lists!J:N,5,FALSE),"")</f>
        <v/>
      </c>
      <c r="AA30" s="167" t="str">
        <f>IFERROR(VLOOKUP(I30,Lists!K:O,5,FALSE),"")</f>
        <v/>
      </c>
      <c r="AB30" s="167" t="str">
        <f>IFERROR(VLOOKUP(J30,Lists!L:P,5,FALSE),"")</f>
        <v/>
      </c>
    </row>
    <row r="31" spans="1:28" ht="16.5">
      <c r="A31" s="173" t="str">
        <f>Cover!$E$18</f>
        <v>Select from list</v>
      </c>
      <c r="B31" s="167" t="str">
        <f>Cover!$E$10</f>
        <v>Select from list</v>
      </c>
      <c r="C31" s="167" t="str">
        <f t="shared" si="0"/>
        <v/>
      </c>
      <c r="D31" s="168" t="s">
        <v>157</v>
      </c>
      <c r="E31" s="167" t="str">
        <f>IFERROR(IF(VLOOKUP($D31,'Large credit exposures'!$B$27:$T$76,'LEX Data 1'!E$1,FALSE)=0,"",VLOOKUP($D31,'Large credit exposures'!$B$27:$T$76,'LEX Data 1'!E$1,FALSE)),"")</f>
        <v/>
      </c>
      <c r="F31" s="167" t="str">
        <f>IFERROR(IF(VLOOKUP($D31,'Large credit exposures'!$B$27:$T$76,'LEX Data 1'!F$1,FALSE)=0,"",VLOOKUP($D31,'Large credit exposures'!$B$27:$T$76,'LEX Data 1'!F$1,FALSE)),"")</f>
        <v/>
      </c>
      <c r="G31" s="167" t="str">
        <f>IFERROR(IF(VLOOKUP($D31,'Large credit exposures'!$B$27:$T$76,'LEX Data 1'!G$1,FALSE)=0,"",VLOOKUP($D31,'Large credit exposures'!$B$27:$T$76,'LEX Data 1'!G$1,FALSE)),"")</f>
        <v/>
      </c>
      <c r="H31" s="167" t="str">
        <f>IFERROR(IF(VLOOKUP($D31,'Large credit exposures'!$B$27:$T$76,'LEX Data 1'!H$1,FALSE)=0,"",VLOOKUP($D31,'Large credit exposures'!$B$27:$T$76,'LEX Data 1'!H$1,FALSE)),"")</f>
        <v/>
      </c>
      <c r="I31" s="167" t="str">
        <f>IFERROR(IF(VLOOKUP($D31,'Large credit exposures'!$B$27:$T$76,'LEX Data 1'!I$1,FALSE)=0,"",VLOOKUP($D31,'Large credit exposures'!$B$27:$T$76,'LEX Data 1'!I$1,FALSE)),"")</f>
        <v/>
      </c>
      <c r="J31" s="167" t="str">
        <f>IFERROR(IF(VLOOKUP($D31,'Large credit exposures'!$B$27:$T$76,'LEX Data 1'!J$1,FALSE)=0,"",VLOOKUP($D31,'Large credit exposures'!$B$27:$T$76,'LEX Data 1'!J$1,FALSE)),"")</f>
        <v/>
      </c>
      <c r="K31" s="167" t="str">
        <f>IFERROR(IF(VLOOKUP($D31,'Large credit exposures'!$B$27:$T$76,'LEX Data 1'!K$1,FALSE)=0,"",VLOOKUP($D31,'Large credit exposures'!$B$27:$T$76,'LEX Data 1'!K$1,FALSE)),"")</f>
        <v/>
      </c>
      <c r="L31" s="167" t="str">
        <f>IFERROR(IF(VLOOKUP($D31,'Large credit exposures'!$B$27:$T$76,'LEX Data 1'!L$1,FALSE)=0,"",VLOOKUP($D31,'Large credit exposures'!$B$27:$T$76,'LEX Data 1'!L$1,FALSE)),"")</f>
        <v/>
      </c>
      <c r="M31" s="167" t="str">
        <f>IFERROR(IF(VLOOKUP($D31,'Large credit exposures'!$B$27:$T$76,'LEX Data 1'!M$1,FALSE)=0,"",VLOOKUP($D31,'Large credit exposures'!$B$27:$T$76,'LEX Data 1'!M$1,FALSE)),"")</f>
        <v/>
      </c>
      <c r="N31" s="167" t="str">
        <f>IFERROR(IF(VLOOKUP($D31,'Large credit exposures'!$B$27:$T$76,'LEX Data 1'!N$1,FALSE)=0,"",VLOOKUP($D31,'Large credit exposures'!$B$27:$T$76,'LEX Data 1'!N$1,FALSE)),"")</f>
        <v/>
      </c>
      <c r="O31" s="167" t="str">
        <f>IFERROR(IF(VLOOKUP($D31,'Large credit exposures'!$B$27:$T$76,'LEX Data 1'!O$1,FALSE)=0,"",VLOOKUP($D31,'Large credit exposures'!$B$27:$T$76,'LEX Data 1'!O$1,FALSE)),"")</f>
        <v/>
      </c>
      <c r="P31" s="167" t="str">
        <f>IFERROR(IF(VLOOKUP($D31,'Large credit exposures'!$B$27:$T$76,'LEX Data 1'!P$1,FALSE)=0,"",VLOOKUP($D31,'Large credit exposures'!$B$27:$T$76,'LEX Data 1'!P$1,FALSE)),"")</f>
        <v/>
      </c>
      <c r="Q31" s="167" t="str">
        <f>IFERROR(IF(VLOOKUP($D31,'Large credit exposures'!$B$27:$T$76,'LEX Data 1'!Q$1,FALSE)=0,"",VLOOKUP($D31,'Large credit exposures'!$B$27:$T$76,'LEX Data 1'!Q$1,FALSE)),"")</f>
        <v/>
      </c>
      <c r="R31" s="167" t="str">
        <f>IFERROR(IF(VLOOKUP($D31,'Large credit exposures'!$B$27:$T$76,'LEX Data 1'!R$1,FALSE)=0,"",VLOOKUP($D31,'Large credit exposures'!$B$27:$T$76,'LEX Data 1'!R$1,FALSE)),"")</f>
        <v/>
      </c>
      <c r="S31" s="167" t="str">
        <f>IFERROR(IF(VLOOKUP($D31,'Large credit exposures'!$B$27:$T$76,'LEX Data 1'!S$1,FALSE)=0,"",VLOOKUP($D31,'Large credit exposures'!$B$27:$T$76,'LEX Data 1'!S$1,FALSE)),"")</f>
        <v/>
      </c>
      <c r="T31" s="167" t="str">
        <f>IFERROR(IF(VLOOKUP($D31,'Large credit exposures'!$B$27:$T$76,'LEX Data 1'!T$1,FALSE)=0,"",VLOOKUP($D31,'Large credit exposures'!$B$27:$T$76,'LEX Data 1'!T$1,FALSE)),"")</f>
        <v/>
      </c>
      <c r="U31" s="167" t="str">
        <f>IFERROR(IF(VLOOKUP($D31,'Large credit exposures'!$B$27:$T$76,'LEX Data 1'!U$1,FALSE)=0,"",VLOOKUP($D31,'Large credit exposures'!$B$27:$T$76,'LEX Data 1'!U$1,FALSE)),"")</f>
        <v/>
      </c>
      <c r="V31" s="167" t="str">
        <f>IFERROR(IF(VLOOKUP($D31,'Large credit exposures'!$B$27:$T$76,'LEX Data 1'!V$1,FALSE)=0,"",VLOOKUP($D31,'Large credit exposures'!$B$27:$T$76,'LEX Data 1'!V$1,FALSE)),"")</f>
        <v/>
      </c>
      <c r="W31" s="167" t="str">
        <f>IFERROR(VLOOKUP(_xlfn.AGGREGATE(4,6,Y31:AA31),Lists!Q:R,2,FALSE),"")</f>
        <v/>
      </c>
      <c r="Y31" s="167" t="str">
        <f>IFERROR(VLOOKUP(G31,Lists!I:M,5,FALSE),"")</f>
        <v/>
      </c>
      <c r="Z31" s="167" t="str">
        <f>IFERROR(VLOOKUP(H31,Lists!J:N,5,FALSE),"")</f>
        <v/>
      </c>
      <c r="AA31" s="167" t="str">
        <f>IFERROR(VLOOKUP(I31,Lists!K:O,5,FALSE),"")</f>
        <v/>
      </c>
      <c r="AB31" s="167" t="str">
        <f>IFERROR(VLOOKUP(J31,Lists!L:P,5,FALSE),"")</f>
        <v/>
      </c>
    </row>
    <row r="32" spans="1:28" ht="16.5">
      <c r="A32" s="173" t="str">
        <f>Cover!$E$18</f>
        <v>Select from list</v>
      </c>
      <c r="B32" s="167" t="str">
        <f>Cover!$E$10</f>
        <v>Select from list</v>
      </c>
      <c r="C32" s="167" t="str">
        <f t="shared" si="0"/>
        <v/>
      </c>
      <c r="D32" s="168" t="s">
        <v>158</v>
      </c>
      <c r="E32" s="167" t="str">
        <f>IFERROR(IF(VLOOKUP($D32,'Large credit exposures'!$B$27:$T$76,'LEX Data 1'!E$1,FALSE)=0,"",VLOOKUP($D32,'Large credit exposures'!$B$27:$T$76,'LEX Data 1'!E$1,FALSE)),"")</f>
        <v/>
      </c>
      <c r="F32" s="167" t="str">
        <f>IFERROR(IF(VLOOKUP($D32,'Large credit exposures'!$B$27:$T$76,'LEX Data 1'!F$1,FALSE)=0,"",VLOOKUP($D32,'Large credit exposures'!$B$27:$T$76,'LEX Data 1'!F$1,FALSE)),"")</f>
        <v/>
      </c>
      <c r="G32" s="167" t="str">
        <f>IFERROR(IF(VLOOKUP($D32,'Large credit exposures'!$B$27:$T$76,'LEX Data 1'!G$1,FALSE)=0,"",VLOOKUP($D32,'Large credit exposures'!$B$27:$T$76,'LEX Data 1'!G$1,FALSE)),"")</f>
        <v/>
      </c>
      <c r="H32" s="167" t="str">
        <f>IFERROR(IF(VLOOKUP($D32,'Large credit exposures'!$B$27:$T$76,'LEX Data 1'!H$1,FALSE)=0,"",VLOOKUP($D32,'Large credit exposures'!$B$27:$T$76,'LEX Data 1'!H$1,FALSE)),"")</f>
        <v/>
      </c>
      <c r="I32" s="167" t="str">
        <f>IFERROR(IF(VLOOKUP($D32,'Large credit exposures'!$B$27:$T$76,'LEX Data 1'!I$1,FALSE)=0,"",VLOOKUP($D32,'Large credit exposures'!$B$27:$T$76,'LEX Data 1'!I$1,FALSE)),"")</f>
        <v/>
      </c>
      <c r="J32" s="167" t="str">
        <f>IFERROR(IF(VLOOKUP($D32,'Large credit exposures'!$B$27:$T$76,'LEX Data 1'!J$1,FALSE)=0,"",VLOOKUP($D32,'Large credit exposures'!$B$27:$T$76,'LEX Data 1'!J$1,FALSE)),"")</f>
        <v/>
      </c>
      <c r="K32" s="167" t="str">
        <f>IFERROR(IF(VLOOKUP($D32,'Large credit exposures'!$B$27:$T$76,'LEX Data 1'!K$1,FALSE)=0,"",VLOOKUP($D32,'Large credit exposures'!$B$27:$T$76,'LEX Data 1'!K$1,FALSE)),"")</f>
        <v/>
      </c>
      <c r="L32" s="167" t="str">
        <f>IFERROR(IF(VLOOKUP($D32,'Large credit exposures'!$B$27:$T$76,'LEX Data 1'!L$1,FALSE)=0,"",VLOOKUP($D32,'Large credit exposures'!$B$27:$T$76,'LEX Data 1'!L$1,FALSE)),"")</f>
        <v/>
      </c>
      <c r="M32" s="167" t="str">
        <f>IFERROR(IF(VLOOKUP($D32,'Large credit exposures'!$B$27:$T$76,'LEX Data 1'!M$1,FALSE)=0,"",VLOOKUP($D32,'Large credit exposures'!$B$27:$T$76,'LEX Data 1'!M$1,FALSE)),"")</f>
        <v/>
      </c>
      <c r="N32" s="167" t="str">
        <f>IFERROR(IF(VLOOKUP($D32,'Large credit exposures'!$B$27:$T$76,'LEX Data 1'!N$1,FALSE)=0,"",VLOOKUP($D32,'Large credit exposures'!$B$27:$T$76,'LEX Data 1'!N$1,FALSE)),"")</f>
        <v/>
      </c>
      <c r="O32" s="167" t="str">
        <f>IFERROR(IF(VLOOKUP($D32,'Large credit exposures'!$B$27:$T$76,'LEX Data 1'!O$1,FALSE)=0,"",VLOOKUP($D32,'Large credit exposures'!$B$27:$T$76,'LEX Data 1'!O$1,FALSE)),"")</f>
        <v/>
      </c>
      <c r="P32" s="167" t="str">
        <f>IFERROR(IF(VLOOKUP($D32,'Large credit exposures'!$B$27:$T$76,'LEX Data 1'!P$1,FALSE)=0,"",VLOOKUP($D32,'Large credit exposures'!$B$27:$T$76,'LEX Data 1'!P$1,FALSE)),"")</f>
        <v/>
      </c>
      <c r="Q32" s="167" t="str">
        <f>IFERROR(IF(VLOOKUP($D32,'Large credit exposures'!$B$27:$T$76,'LEX Data 1'!Q$1,FALSE)=0,"",VLOOKUP($D32,'Large credit exposures'!$B$27:$T$76,'LEX Data 1'!Q$1,FALSE)),"")</f>
        <v/>
      </c>
      <c r="R32" s="167" t="str">
        <f>IFERROR(IF(VLOOKUP($D32,'Large credit exposures'!$B$27:$T$76,'LEX Data 1'!R$1,FALSE)=0,"",VLOOKUP($D32,'Large credit exposures'!$B$27:$T$76,'LEX Data 1'!R$1,FALSE)),"")</f>
        <v/>
      </c>
      <c r="S32" s="167" t="str">
        <f>IFERROR(IF(VLOOKUP($D32,'Large credit exposures'!$B$27:$T$76,'LEX Data 1'!S$1,FALSE)=0,"",VLOOKUP($D32,'Large credit exposures'!$B$27:$T$76,'LEX Data 1'!S$1,FALSE)),"")</f>
        <v/>
      </c>
      <c r="T32" s="167" t="str">
        <f>IFERROR(IF(VLOOKUP($D32,'Large credit exposures'!$B$27:$T$76,'LEX Data 1'!T$1,FALSE)=0,"",VLOOKUP($D32,'Large credit exposures'!$B$27:$T$76,'LEX Data 1'!T$1,FALSE)),"")</f>
        <v/>
      </c>
      <c r="U32" s="167" t="str">
        <f>IFERROR(IF(VLOOKUP($D32,'Large credit exposures'!$B$27:$T$76,'LEX Data 1'!U$1,FALSE)=0,"",VLOOKUP($D32,'Large credit exposures'!$B$27:$T$76,'LEX Data 1'!U$1,FALSE)),"")</f>
        <v/>
      </c>
      <c r="V32" s="167" t="str">
        <f>IFERROR(IF(VLOOKUP($D32,'Large credit exposures'!$B$27:$T$76,'LEX Data 1'!V$1,FALSE)=0,"",VLOOKUP($D32,'Large credit exposures'!$B$27:$T$76,'LEX Data 1'!V$1,FALSE)),"")</f>
        <v/>
      </c>
      <c r="W32" s="167" t="str">
        <f>IFERROR(VLOOKUP(_xlfn.AGGREGATE(4,6,Y32:AA32),Lists!Q:R,2,FALSE),"")</f>
        <v/>
      </c>
      <c r="Y32" s="167" t="str">
        <f>IFERROR(VLOOKUP(G32,Lists!I:M,5,FALSE),"")</f>
        <v/>
      </c>
      <c r="Z32" s="167" t="str">
        <f>IFERROR(VLOOKUP(H32,Lists!J:N,5,FALSE),"")</f>
        <v/>
      </c>
      <c r="AA32" s="167" t="str">
        <f>IFERROR(VLOOKUP(I32,Lists!K:O,5,FALSE),"")</f>
        <v/>
      </c>
      <c r="AB32" s="167" t="str">
        <f>IFERROR(VLOOKUP(J32,Lists!L:P,5,FALSE),"")</f>
        <v/>
      </c>
    </row>
    <row r="33" spans="1:28" ht="16.5">
      <c r="A33" s="173" t="str">
        <f>Cover!$E$18</f>
        <v>Select from list</v>
      </c>
      <c r="B33" s="167" t="str">
        <f>Cover!$E$10</f>
        <v>Select from list</v>
      </c>
      <c r="C33" s="167" t="str">
        <f t="shared" si="0"/>
        <v/>
      </c>
      <c r="D33" s="168" t="s">
        <v>159</v>
      </c>
      <c r="E33" s="167" t="str">
        <f>IFERROR(IF(VLOOKUP($D33,'Large credit exposures'!$B$27:$T$76,'LEX Data 1'!E$1,FALSE)=0,"",VLOOKUP($D33,'Large credit exposures'!$B$27:$T$76,'LEX Data 1'!E$1,FALSE)),"")</f>
        <v/>
      </c>
      <c r="F33" s="167" t="str">
        <f>IFERROR(IF(VLOOKUP($D33,'Large credit exposures'!$B$27:$T$76,'LEX Data 1'!F$1,FALSE)=0,"",VLOOKUP($D33,'Large credit exposures'!$B$27:$T$76,'LEX Data 1'!F$1,FALSE)),"")</f>
        <v/>
      </c>
      <c r="G33" s="167" t="str">
        <f>IFERROR(IF(VLOOKUP($D33,'Large credit exposures'!$B$27:$T$76,'LEX Data 1'!G$1,FALSE)=0,"",VLOOKUP($D33,'Large credit exposures'!$B$27:$T$76,'LEX Data 1'!G$1,FALSE)),"")</f>
        <v/>
      </c>
      <c r="H33" s="167" t="str">
        <f>IFERROR(IF(VLOOKUP($D33,'Large credit exposures'!$B$27:$T$76,'LEX Data 1'!H$1,FALSE)=0,"",VLOOKUP($D33,'Large credit exposures'!$B$27:$T$76,'LEX Data 1'!H$1,FALSE)),"")</f>
        <v/>
      </c>
      <c r="I33" s="167" t="str">
        <f>IFERROR(IF(VLOOKUP($D33,'Large credit exposures'!$B$27:$T$76,'LEX Data 1'!I$1,FALSE)=0,"",VLOOKUP($D33,'Large credit exposures'!$B$27:$T$76,'LEX Data 1'!I$1,FALSE)),"")</f>
        <v/>
      </c>
      <c r="J33" s="167" t="str">
        <f>IFERROR(IF(VLOOKUP($D33,'Large credit exposures'!$B$27:$T$76,'LEX Data 1'!J$1,FALSE)=0,"",VLOOKUP($D33,'Large credit exposures'!$B$27:$T$76,'LEX Data 1'!J$1,FALSE)),"")</f>
        <v/>
      </c>
      <c r="K33" s="167" t="str">
        <f>IFERROR(IF(VLOOKUP($D33,'Large credit exposures'!$B$27:$T$76,'LEX Data 1'!K$1,FALSE)=0,"",VLOOKUP($D33,'Large credit exposures'!$B$27:$T$76,'LEX Data 1'!K$1,FALSE)),"")</f>
        <v/>
      </c>
      <c r="L33" s="167" t="str">
        <f>IFERROR(IF(VLOOKUP($D33,'Large credit exposures'!$B$27:$T$76,'LEX Data 1'!L$1,FALSE)=0,"",VLOOKUP($D33,'Large credit exposures'!$B$27:$T$76,'LEX Data 1'!L$1,FALSE)),"")</f>
        <v/>
      </c>
      <c r="M33" s="167" t="str">
        <f>IFERROR(IF(VLOOKUP($D33,'Large credit exposures'!$B$27:$T$76,'LEX Data 1'!M$1,FALSE)=0,"",VLOOKUP($D33,'Large credit exposures'!$B$27:$T$76,'LEX Data 1'!M$1,FALSE)),"")</f>
        <v/>
      </c>
      <c r="N33" s="167" t="str">
        <f>IFERROR(IF(VLOOKUP($D33,'Large credit exposures'!$B$27:$T$76,'LEX Data 1'!N$1,FALSE)=0,"",VLOOKUP($D33,'Large credit exposures'!$B$27:$T$76,'LEX Data 1'!N$1,FALSE)),"")</f>
        <v/>
      </c>
      <c r="O33" s="167" t="str">
        <f>IFERROR(IF(VLOOKUP($D33,'Large credit exposures'!$B$27:$T$76,'LEX Data 1'!O$1,FALSE)=0,"",VLOOKUP($D33,'Large credit exposures'!$B$27:$T$76,'LEX Data 1'!O$1,FALSE)),"")</f>
        <v/>
      </c>
      <c r="P33" s="167" t="str">
        <f>IFERROR(IF(VLOOKUP($D33,'Large credit exposures'!$B$27:$T$76,'LEX Data 1'!P$1,FALSE)=0,"",VLOOKUP($D33,'Large credit exposures'!$B$27:$T$76,'LEX Data 1'!P$1,FALSE)),"")</f>
        <v/>
      </c>
      <c r="Q33" s="167" t="str">
        <f>IFERROR(IF(VLOOKUP($D33,'Large credit exposures'!$B$27:$T$76,'LEX Data 1'!Q$1,FALSE)=0,"",VLOOKUP($D33,'Large credit exposures'!$B$27:$T$76,'LEX Data 1'!Q$1,FALSE)),"")</f>
        <v/>
      </c>
      <c r="R33" s="167" t="str">
        <f>IFERROR(IF(VLOOKUP($D33,'Large credit exposures'!$B$27:$T$76,'LEX Data 1'!R$1,FALSE)=0,"",VLOOKUP($D33,'Large credit exposures'!$B$27:$T$76,'LEX Data 1'!R$1,FALSE)),"")</f>
        <v/>
      </c>
      <c r="S33" s="167" t="str">
        <f>IFERROR(IF(VLOOKUP($D33,'Large credit exposures'!$B$27:$T$76,'LEX Data 1'!S$1,FALSE)=0,"",VLOOKUP($D33,'Large credit exposures'!$B$27:$T$76,'LEX Data 1'!S$1,FALSE)),"")</f>
        <v/>
      </c>
      <c r="T33" s="167" t="str">
        <f>IFERROR(IF(VLOOKUP($D33,'Large credit exposures'!$B$27:$T$76,'LEX Data 1'!T$1,FALSE)=0,"",VLOOKUP($D33,'Large credit exposures'!$B$27:$T$76,'LEX Data 1'!T$1,FALSE)),"")</f>
        <v/>
      </c>
      <c r="U33" s="167" t="str">
        <f>IFERROR(IF(VLOOKUP($D33,'Large credit exposures'!$B$27:$T$76,'LEX Data 1'!U$1,FALSE)=0,"",VLOOKUP($D33,'Large credit exposures'!$B$27:$T$76,'LEX Data 1'!U$1,FALSE)),"")</f>
        <v/>
      </c>
      <c r="V33" s="167" t="str">
        <f>IFERROR(IF(VLOOKUP($D33,'Large credit exposures'!$B$27:$T$76,'LEX Data 1'!V$1,FALSE)=0,"",VLOOKUP($D33,'Large credit exposures'!$B$27:$T$76,'LEX Data 1'!V$1,FALSE)),"")</f>
        <v/>
      </c>
      <c r="W33" s="167" t="str">
        <f>IFERROR(VLOOKUP(_xlfn.AGGREGATE(4,6,Y33:AA33),Lists!Q:R,2,FALSE),"")</f>
        <v/>
      </c>
      <c r="Y33" s="167" t="str">
        <f>IFERROR(VLOOKUP(G33,Lists!I:M,5,FALSE),"")</f>
        <v/>
      </c>
      <c r="Z33" s="167" t="str">
        <f>IFERROR(VLOOKUP(H33,Lists!J:N,5,FALSE),"")</f>
        <v/>
      </c>
      <c r="AA33" s="167" t="str">
        <f>IFERROR(VLOOKUP(I33,Lists!K:O,5,FALSE),"")</f>
        <v/>
      </c>
      <c r="AB33" s="167" t="str">
        <f>IFERROR(VLOOKUP(J33,Lists!L:P,5,FALSE),"")</f>
        <v/>
      </c>
    </row>
    <row r="34" spans="1:28" ht="16.5">
      <c r="A34" s="173" t="str">
        <f>Cover!$E$18</f>
        <v>Select from list</v>
      </c>
      <c r="B34" s="167" t="str">
        <f>Cover!$E$10</f>
        <v>Select from list</v>
      </c>
      <c r="C34" s="167" t="str">
        <f t="shared" si="0"/>
        <v/>
      </c>
      <c r="D34" s="168" t="s">
        <v>160</v>
      </c>
      <c r="E34" s="167" t="str">
        <f>IFERROR(IF(VLOOKUP($D34,'Large credit exposures'!$B$27:$T$76,'LEX Data 1'!E$1,FALSE)=0,"",VLOOKUP($D34,'Large credit exposures'!$B$27:$T$76,'LEX Data 1'!E$1,FALSE)),"")</f>
        <v/>
      </c>
      <c r="F34" s="167" t="str">
        <f>IFERROR(IF(VLOOKUP($D34,'Large credit exposures'!$B$27:$T$76,'LEX Data 1'!F$1,FALSE)=0,"",VLOOKUP($D34,'Large credit exposures'!$B$27:$T$76,'LEX Data 1'!F$1,FALSE)),"")</f>
        <v/>
      </c>
      <c r="G34" s="167" t="str">
        <f>IFERROR(IF(VLOOKUP($D34,'Large credit exposures'!$B$27:$T$76,'LEX Data 1'!G$1,FALSE)=0,"",VLOOKUP($D34,'Large credit exposures'!$B$27:$T$76,'LEX Data 1'!G$1,FALSE)),"")</f>
        <v/>
      </c>
      <c r="H34" s="167" t="str">
        <f>IFERROR(IF(VLOOKUP($D34,'Large credit exposures'!$B$27:$T$76,'LEX Data 1'!H$1,FALSE)=0,"",VLOOKUP($D34,'Large credit exposures'!$B$27:$T$76,'LEX Data 1'!H$1,FALSE)),"")</f>
        <v/>
      </c>
      <c r="I34" s="167" t="str">
        <f>IFERROR(IF(VLOOKUP($D34,'Large credit exposures'!$B$27:$T$76,'LEX Data 1'!I$1,FALSE)=0,"",VLOOKUP($D34,'Large credit exposures'!$B$27:$T$76,'LEX Data 1'!I$1,FALSE)),"")</f>
        <v/>
      </c>
      <c r="J34" s="167" t="str">
        <f>IFERROR(IF(VLOOKUP($D34,'Large credit exposures'!$B$27:$T$76,'LEX Data 1'!J$1,FALSE)=0,"",VLOOKUP($D34,'Large credit exposures'!$B$27:$T$76,'LEX Data 1'!J$1,FALSE)),"")</f>
        <v/>
      </c>
      <c r="K34" s="167" t="str">
        <f>IFERROR(IF(VLOOKUP($D34,'Large credit exposures'!$B$27:$T$76,'LEX Data 1'!K$1,FALSE)=0,"",VLOOKUP($D34,'Large credit exposures'!$B$27:$T$76,'LEX Data 1'!K$1,FALSE)),"")</f>
        <v/>
      </c>
      <c r="L34" s="167" t="str">
        <f>IFERROR(IF(VLOOKUP($D34,'Large credit exposures'!$B$27:$T$76,'LEX Data 1'!L$1,FALSE)=0,"",VLOOKUP($D34,'Large credit exposures'!$B$27:$T$76,'LEX Data 1'!L$1,FALSE)),"")</f>
        <v/>
      </c>
      <c r="M34" s="167" t="str">
        <f>IFERROR(IF(VLOOKUP($D34,'Large credit exposures'!$B$27:$T$76,'LEX Data 1'!M$1,FALSE)=0,"",VLOOKUP($D34,'Large credit exposures'!$B$27:$T$76,'LEX Data 1'!M$1,FALSE)),"")</f>
        <v/>
      </c>
      <c r="N34" s="167" t="str">
        <f>IFERROR(IF(VLOOKUP($D34,'Large credit exposures'!$B$27:$T$76,'LEX Data 1'!N$1,FALSE)=0,"",VLOOKUP($D34,'Large credit exposures'!$B$27:$T$76,'LEX Data 1'!N$1,FALSE)),"")</f>
        <v/>
      </c>
      <c r="O34" s="167" t="str">
        <f>IFERROR(IF(VLOOKUP($D34,'Large credit exposures'!$B$27:$T$76,'LEX Data 1'!O$1,FALSE)=0,"",VLOOKUP($D34,'Large credit exposures'!$B$27:$T$76,'LEX Data 1'!O$1,FALSE)),"")</f>
        <v/>
      </c>
      <c r="P34" s="167" t="str">
        <f>IFERROR(IF(VLOOKUP($D34,'Large credit exposures'!$B$27:$T$76,'LEX Data 1'!P$1,FALSE)=0,"",VLOOKUP($D34,'Large credit exposures'!$B$27:$T$76,'LEX Data 1'!P$1,FALSE)),"")</f>
        <v/>
      </c>
      <c r="Q34" s="167" t="str">
        <f>IFERROR(IF(VLOOKUP($D34,'Large credit exposures'!$B$27:$T$76,'LEX Data 1'!Q$1,FALSE)=0,"",VLOOKUP($D34,'Large credit exposures'!$B$27:$T$76,'LEX Data 1'!Q$1,FALSE)),"")</f>
        <v/>
      </c>
      <c r="R34" s="167" t="str">
        <f>IFERROR(IF(VLOOKUP($D34,'Large credit exposures'!$B$27:$T$76,'LEX Data 1'!R$1,FALSE)=0,"",VLOOKUP($D34,'Large credit exposures'!$B$27:$T$76,'LEX Data 1'!R$1,FALSE)),"")</f>
        <v/>
      </c>
      <c r="S34" s="167" t="str">
        <f>IFERROR(IF(VLOOKUP($D34,'Large credit exposures'!$B$27:$T$76,'LEX Data 1'!S$1,FALSE)=0,"",VLOOKUP($D34,'Large credit exposures'!$B$27:$T$76,'LEX Data 1'!S$1,FALSE)),"")</f>
        <v/>
      </c>
      <c r="T34" s="167" t="str">
        <f>IFERROR(IF(VLOOKUP($D34,'Large credit exposures'!$B$27:$T$76,'LEX Data 1'!T$1,FALSE)=0,"",VLOOKUP($D34,'Large credit exposures'!$B$27:$T$76,'LEX Data 1'!T$1,FALSE)),"")</f>
        <v/>
      </c>
      <c r="U34" s="167" t="str">
        <f>IFERROR(IF(VLOOKUP($D34,'Large credit exposures'!$B$27:$T$76,'LEX Data 1'!U$1,FALSE)=0,"",VLOOKUP($D34,'Large credit exposures'!$B$27:$T$76,'LEX Data 1'!U$1,FALSE)),"")</f>
        <v/>
      </c>
      <c r="V34" s="167" t="str">
        <f>IFERROR(IF(VLOOKUP($D34,'Large credit exposures'!$B$27:$T$76,'LEX Data 1'!V$1,FALSE)=0,"",VLOOKUP($D34,'Large credit exposures'!$B$27:$T$76,'LEX Data 1'!V$1,FALSE)),"")</f>
        <v/>
      </c>
      <c r="W34" s="167" t="str">
        <f>IFERROR(VLOOKUP(_xlfn.AGGREGATE(4,6,Y34:AA34),Lists!Q:R,2,FALSE),"")</f>
        <v/>
      </c>
      <c r="Y34" s="167" t="str">
        <f>IFERROR(VLOOKUP(G34,Lists!I:M,5,FALSE),"")</f>
        <v/>
      </c>
      <c r="Z34" s="167" t="str">
        <f>IFERROR(VLOOKUP(H34,Lists!J:N,5,FALSE),"")</f>
        <v/>
      </c>
      <c r="AA34" s="167" t="str">
        <f>IFERROR(VLOOKUP(I34,Lists!K:O,5,FALSE),"")</f>
        <v/>
      </c>
      <c r="AB34" s="167" t="str">
        <f>IFERROR(VLOOKUP(J34,Lists!L:P,5,FALSE),"")</f>
        <v/>
      </c>
    </row>
    <row r="35" spans="1:28" ht="16.5">
      <c r="A35" s="173" t="str">
        <f>Cover!$E$18</f>
        <v>Select from list</v>
      </c>
      <c r="B35" s="167" t="str">
        <f>Cover!$E$10</f>
        <v>Select from list</v>
      </c>
      <c r="C35" s="167" t="str">
        <f t="shared" si="0"/>
        <v/>
      </c>
      <c r="D35" s="168" t="s">
        <v>161</v>
      </c>
      <c r="E35" s="167" t="str">
        <f>IFERROR(IF(VLOOKUP($D35,'Large credit exposures'!$B$27:$T$76,'LEX Data 1'!E$1,FALSE)=0,"",VLOOKUP($D35,'Large credit exposures'!$B$27:$T$76,'LEX Data 1'!E$1,FALSE)),"")</f>
        <v/>
      </c>
      <c r="F35" s="167" t="str">
        <f>IFERROR(IF(VLOOKUP($D35,'Large credit exposures'!$B$27:$T$76,'LEX Data 1'!F$1,FALSE)=0,"",VLOOKUP($D35,'Large credit exposures'!$B$27:$T$76,'LEX Data 1'!F$1,FALSE)),"")</f>
        <v/>
      </c>
      <c r="G35" s="167" t="str">
        <f>IFERROR(IF(VLOOKUP($D35,'Large credit exposures'!$B$27:$T$76,'LEX Data 1'!G$1,FALSE)=0,"",VLOOKUP($D35,'Large credit exposures'!$B$27:$T$76,'LEX Data 1'!G$1,FALSE)),"")</f>
        <v/>
      </c>
      <c r="H35" s="167" t="str">
        <f>IFERROR(IF(VLOOKUP($D35,'Large credit exposures'!$B$27:$T$76,'LEX Data 1'!H$1,FALSE)=0,"",VLOOKUP($D35,'Large credit exposures'!$B$27:$T$76,'LEX Data 1'!H$1,FALSE)),"")</f>
        <v/>
      </c>
      <c r="I35" s="167" t="str">
        <f>IFERROR(IF(VLOOKUP($D35,'Large credit exposures'!$B$27:$T$76,'LEX Data 1'!I$1,FALSE)=0,"",VLOOKUP($D35,'Large credit exposures'!$B$27:$T$76,'LEX Data 1'!I$1,FALSE)),"")</f>
        <v/>
      </c>
      <c r="J35" s="167" t="str">
        <f>IFERROR(IF(VLOOKUP($D35,'Large credit exposures'!$B$27:$T$76,'LEX Data 1'!J$1,FALSE)=0,"",VLOOKUP($D35,'Large credit exposures'!$B$27:$T$76,'LEX Data 1'!J$1,FALSE)),"")</f>
        <v/>
      </c>
      <c r="K35" s="167" t="str">
        <f>IFERROR(IF(VLOOKUP($D35,'Large credit exposures'!$B$27:$T$76,'LEX Data 1'!K$1,FALSE)=0,"",VLOOKUP($D35,'Large credit exposures'!$B$27:$T$76,'LEX Data 1'!K$1,FALSE)),"")</f>
        <v/>
      </c>
      <c r="L35" s="167" t="str">
        <f>IFERROR(IF(VLOOKUP($D35,'Large credit exposures'!$B$27:$T$76,'LEX Data 1'!L$1,FALSE)=0,"",VLOOKUP($D35,'Large credit exposures'!$B$27:$T$76,'LEX Data 1'!L$1,FALSE)),"")</f>
        <v/>
      </c>
      <c r="M35" s="167" t="str">
        <f>IFERROR(IF(VLOOKUP($D35,'Large credit exposures'!$B$27:$T$76,'LEX Data 1'!M$1,FALSE)=0,"",VLOOKUP($D35,'Large credit exposures'!$B$27:$T$76,'LEX Data 1'!M$1,FALSE)),"")</f>
        <v/>
      </c>
      <c r="N35" s="167" t="str">
        <f>IFERROR(IF(VLOOKUP($D35,'Large credit exposures'!$B$27:$T$76,'LEX Data 1'!N$1,FALSE)=0,"",VLOOKUP($D35,'Large credit exposures'!$B$27:$T$76,'LEX Data 1'!N$1,FALSE)),"")</f>
        <v/>
      </c>
      <c r="O35" s="167" t="str">
        <f>IFERROR(IF(VLOOKUP($D35,'Large credit exposures'!$B$27:$T$76,'LEX Data 1'!O$1,FALSE)=0,"",VLOOKUP($D35,'Large credit exposures'!$B$27:$T$76,'LEX Data 1'!O$1,FALSE)),"")</f>
        <v/>
      </c>
      <c r="P35" s="167" t="str">
        <f>IFERROR(IF(VLOOKUP($D35,'Large credit exposures'!$B$27:$T$76,'LEX Data 1'!P$1,FALSE)=0,"",VLOOKUP($D35,'Large credit exposures'!$B$27:$T$76,'LEX Data 1'!P$1,FALSE)),"")</f>
        <v/>
      </c>
      <c r="Q35" s="167" t="str">
        <f>IFERROR(IF(VLOOKUP($D35,'Large credit exposures'!$B$27:$T$76,'LEX Data 1'!Q$1,FALSE)=0,"",VLOOKUP($D35,'Large credit exposures'!$B$27:$T$76,'LEX Data 1'!Q$1,FALSE)),"")</f>
        <v/>
      </c>
      <c r="R35" s="167" t="str">
        <f>IFERROR(IF(VLOOKUP($D35,'Large credit exposures'!$B$27:$T$76,'LEX Data 1'!R$1,FALSE)=0,"",VLOOKUP($D35,'Large credit exposures'!$B$27:$T$76,'LEX Data 1'!R$1,FALSE)),"")</f>
        <v/>
      </c>
      <c r="S35" s="167" t="str">
        <f>IFERROR(IF(VLOOKUP($D35,'Large credit exposures'!$B$27:$T$76,'LEX Data 1'!S$1,FALSE)=0,"",VLOOKUP($D35,'Large credit exposures'!$B$27:$T$76,'LEX Data 1'!S$1,FALSE)),"")</f>
        <v/>
      </c>
      <c r="T35" s="167" t="str">
        <f>IFERROR(IF(VLOOKUP($D35,'Large credit exposures'!$B$27:$T$76,'LEX Data 1'!T$1,FALSE)=0,"",VLOOKUP($D35,'Large credit exposures'!$B$27:$T$76,'LEX Data 1'!T$1,FALSE)),"")</f>
        <v/>
      </c>
      <c r="U35" s="167" t="str">
        <f>IFERROR(IF(VLOOKUP($D35,'Large credit exposures'!$B$27:$T$76,'LEX Data 1'!U$1,FALSE)=0,"",VLOOKUP($D35,'Large credit exposures'!$B$27:$T$76,'LEX Data 1'!U$1,FALSE)),"")</f>
        <v/>
      </c>
      <c r="V35" s="167" t="str">
        <f>IFERROR(IF(VLOOKUP($D35,'Large credit exposures'!$B$27:$T$76,'LEX Data 1'!V$1,FALSE)=0,"",VLOOKUP($D35,'Large credit exposures'!$B$27:$T$76,'LEX Data 1'!V$1,FALSE)),"")</f>
        <v/>
      </c>
      <c r="W35" s="167" t="str">
        <f>IFERROR(VLOOKUP(_xlfn.AGGREGATE(4,6,Y35:AA35),Lists!Q:R,2,FALSE),"")</f>
        <v/>
      </c>
      <c r="Y35" s="167" t="str">
        <f>IFERROR(VLOOKUP(G35,Lists!I:M,5,FALSE),"")</f>
        <v/>
      </c>
      <c r="Z35" s="167" t="str">
        <f>IFERROR(VLOOKUP(H35,Lists!J:N,5,FALSE),"")</f>
        <v/>
      </c>
      <c r="AA35" s="167" t="str">
        <f>IFERROR(VLOOKUP(I35,Lists!K:O,5,FALSE),"")</f>
        <v/>
      </c>
      <c r="AB35" s="167" t="str">
        <f>IFERROR(VLOOKUP(J35,Lists!L:P,5,FALSE),"")</f>
        <v/>
      </c>
    </row>
    <row r="36" spans="1:28" ht="16.5">
      <c r="A36" s="173" t="str">
        <f>Cover!$E$18</f>
        <v>Select from list</v>
      </c>
      <c r="B36" s="167" t="str">
        <f>Cover!$E$10</f>
        <v>Select from list</v>
      </c>
      <c r="C36" s="167" t="str">
        <f t="shared" si="0"/>
        <v/>
      </c>
      <c r="D36" s="168" t="s">
        <v>162</v>
      </c>
      <c r="E36" s="167" t="str">
        <f>IFERROR(IF(VLOOKUP($D36,'Large credit exposures'!$B$27:$T$76,'LEX Data 1'!E$1,FALSE)=0,"",VLOOKUP($D36,'Large credit exposures'!$B$27:$T$76,'LEX Data 1'!E$1,FALSE)),"")</f>
        <v/>
      </c>
      <c r="F36" s="167" t="str">
        <f>IFERROR(IF(VLOOKUP($D36,'Large credit exposures'!$B$27:$T$76,'LEX Data 1'!F$1,FALSE)=0,"",VLOOKUP($D36,'Large credit exposures'!$B$27:$T$76,'LEX Data 1'!F$1,FALSE)),"")</f>
        <v/>
      </c>
      <c r="G36" s="167" t="str">
        <f>IFERROR(IF(VLOOKUP($D36,'Large credit exposures'!$B$27:$T$76,'LEX Data 1'!G$1,FALSE)=0,"",VLOOKUP($D36,'Large credit exposures'!$B$27:$T$76,'LEX Data 1'!G$1,FALSE)),"")</f>
        <v/>
      </c>
      <c r="H36" s="167" t="str">
        <f>IFERROR(IF(VLOOKUP($D36,'Large credit exposures'!$B$27:$T$76,'LEX Data 1'!H$1,FALSE)=0,"",VLOOKUP($D36,'Large credit exposures'!$B$27:$T$76,'LEX Data 1'!H$1,FALSE)),"")</f>
        <v/>
      </c>
      <c r="I36" s="167" t="str">
        <f>IFERROR(IF(VLOOKUP($D36,'Large credit exposures'!$B$27:$T$76,'LEX Data 1'!I$1,FALSE)=0,"",VLOOKUP($D36,'Large credit exposures'!$B$27:$T$76,'LEX Data 1'!I$1,FALSE)),"")</f>
        <v/>
      </c>
      <c r="J36" s="167" t="str">
        <f>IFERROR(IF(VLOOKUP($D36,'Large credit exposures'!$B$27:$T$76,'LEX Data 1'!J$1,FALSE)=0,"",VLOOKUP($D36,'Large credit exposures'!$B$27:$T$76,'LEX Data 1'!J$1,FALSE)),"")</f>
        <v/>
      </c>
      <c r="K36" s="167" t="str">
        <f>IFERROR(IF(VLOOKUP($D36,'Large credit exposures'!$B$27:$T$76,'LEX Data 1'!K$1,FALSE)=0,"",VLOOKUP($D36,'Large credit exposures'!$B$27:$T$76,'LEX Data 1'!K$1,FALSE)),"")</f>
        <v/>
      </c>
      <c r="L36" s="167" t="str">
        <f>IFERROR(IF(VLOOKUP($D36,'Large credit exposures'!$B$27:$T$76,'LEX Data 1'!L$1,FALSE)=0,"",VLOOKUP($D36,'Large credit exposures'!$B$27:$T$76,'LEX Data 1'!L$1,FALSE)),"")</f>
        <v/>
      </c>
      <c r="M36" s="167" t="str">
        <f>IFERROR(IF(VLOOKUP($D36,'Large credit exposures'!$B$27:$T$76,'LEX Data 1'!M$1,FALSE)=0,"",VLOOKUP($D36,'Large credit exposures'!$B$27:$T$76,'LEX Data 1'!M$1,FALSE)),"")</f>
        <v/>
      </c>
      <c r="N36" s="167" t="str">
        <f>IFERROR(IF(VLOOKUP($D36,'Large credit exposures'!$B$27:$T$76,'LEX Data 1'!N$1,FALSE)=0,"",VLOOKUP($D36,'Large credit exposures'!$B$27:$T$76,'LEX Data 1'!N$1,FALSE)),"")</f>
        <v/>
      </c>
      <c r="O36" s="167" t="str">
        <f>IFERROR(IF(VLOOKUP($D36,'Large credit exposures'!$B$27:$T$76,'LEX Data 1'!O$1,FALSE)=0,"",VLOOKUP($D36,'Large credit exposures'!$B$27:$T$76,'LEX Data 1'!O$1,FALSE)),"")</f>
        <v/>
      </c>
      <c r="P36" s="167" t="str">
        <f>IFERROR(IF(VLOOKUP($D36,'Large credit exposures'!$B$27:$T$76,'LEX Data 1'!P$1,FALSE)=0,"",VLOOKUP($D36,'Large credit exposures'!$B$27:$T$76,'LEX Data 1'!P$1,FALSE)),"")</f>
        <v/>
      </c>
      <c r="Q36" s="167" t="str">
        <f>IFERROR(IF(VLOOKUP($D36,'Large credit exposures'!$B$27:$T$76,'LEX Data 1'!Q$1,FALSE)=0,"",VLOOKUP($D36,'Large credit exposures'!$B$27:$T$76,'LEX Data 1'!Q$1,FALSE)),"")</f>
        <v/>
      </c>
      <c r="R36" s="167" t="str">
        <f>IFERROR(IF(VLOOKUP($D36,'Large credit exposures'!$B$27:$T$76,'LEX Data 1'!R$1,FALSE)=0,"",VLOOKUP($D36,'Large credit exposures'!$B$27:$T$76,'LEX Data 1'!R$1,FALSE)),"")</f>
        <v/>
      </c>
      <c r="S36" s="167" t="str">
        <f>IFERROR(IF(VLOOKUP($D36,'Large credit exposures'!$B$27:$T$76,'LEX Data 1'!S$1,FALSE)=0,"",VLOOKUP($D36,'Large credit exposures'!$B$27:$T$76,'LEX Data 1'!S$1,FALSE)),"")</f>
        <v/>
      </c>
      <c r="T36" s="167" t="str">
        <f>IFERROR(IF(VLOOKUP($D36,'Large credit exposures'!$B$27:$T$76,'LEX Data 1'!T$1,FALSE)=0,"",VLOOKUP($D36,'Large credit exposures'!$B$27:$T$76,'LEX Data 1'!T$1,FALSE)),"")</f>
        <v/>
      </c>
      <c r="U36" s="167" t="str">
        <f>IFERROR(IF(VLOOKUP($D36,'Large credit exposures'!$B$27:$T$76,'LEX Data 1'!U$1,FALSE)=0,"",VLOOKUP($D36,'Large credit exposures'!$B$27:$T$76,'LEX Data 1'!U$1,FALSE)),"")</f>
        <v/>
      </c>
      <c r="V36" s="167" t="str">
        <f>IFERROR(IF(VLOOKUP($D36,'Large credit exposures'!$B$27:$T$76,'LEX Data 1'!V$1,FALSE)=0,"",VLOOKUP($D36,'Large credit exposures'!$B$27:$T$76,'LEX Data 1'!V$1,FALSE)),"")</f>
        <v/>
      </c>
      <c r="W36" s="167" t="str">
        <f>IFERROR(VLOOKUP(_xlfn.AGGREGATE(4,6,Y36:AA36),Lists!Q:R,2,FALSE),"")</f>
        <v/>
      </c>
      <c r="Y36" s="167" t="str">
        <f>IFERROR(VLOOKUP(G36,Lists!I:M,5,FALSE),"")</f>
        <v/>
      </c>
      <c r="Z36" s="167" t="str">
        <f>IFERROR(VLOOKUP(H36,Lists!J:N,5,FALSE),"")</f>
        <v/>
      </c>
      <c r="AA36" s="167" t="str">
        <f>IFERROR(VLOOKUP(I36,Lists!K:O,5,FALSE),"")</f>
        <v/>
      </c>
      <c r="AB36" s="167" t="str">
        <f>IFERROR(VLOOKUP(J36,Lists!L:P,5,FALSE),"")</f>
        <v/>
      </c>
    </row>
    <row r="37" spans="1:28" ht="16.5">
      <c r="A37" s="173" t="str">
        <f>Cover!$E$18</f>
        <v>Select from list</v>
      </c>
      <c r="B37" s="167" t="str">
        <f>Cover!$E$10</f>
        <v>Select from list</v>
      </c>
      <c r="C37" s="167" t="str">
        <f t="shared" si="0"/>
        <v/>
      </c>
      <c r="D37" s="168" t="s">
        <v>163</v>
      </c>
      <c r="E37" s="167" t="str">
        <f>IFERROR(IF(VLOOKUP($D37,'Large credit exposures'!$B$27:$T$76,'LEX Data 1'!E$1,FALSE)=0,"",VLOOKUP($D37,'Large credit exposures'!$B$27:$T$76,'LEX Data 1'!E$1,FALSE)),"")</f>
        <v/>
      </c>
      <c r="F37" s="167" t="str">
        <f>IFERROR(IF(VLOOKUP($D37,'Large credit exposures'!$B$27:$T$76,'LEX Data 1'!F$1,FALSE)=0,"",VLOOKUP($D37,'Large credit exposures'!$B$27:$T$76,'LEX Data 1'!F$1,FALSE)),"")</f>
        <v/>
      </c>
      <c r="G37" s="167" t="str">
        <f>IFERROR(IF(VLOOKUP($D37,'Large credit exposures'!$B$27:$T$76,'LEX Data 1'!G$1,FALSE)=0,"",VLOOKUP($D37,'Large credit exposures'!$B$27:$T$76,'LEX Data 1'!G$1,FALSE)),"")</f>
        <v/>
      </c>
      <c r="H37" s="167" t="str">
        <f>IFERROR(IF(VLOOKUP($D37,'Large credit exposures'!$B$27:$T$76,'LEX Data 1'!H$1,FALSE)=0,"",VLOOKUP($D37,'Large credit exposures'!$B$27:$T$76,'LEX Data 1'!H$1,FALSE)),"")</f>
        <v/>
      </c>
      <c r="I37" s="167" t="str">
        <f>IFERROR(IF(VLOOKUP($D37,'Large credit exposures'!$B$27:$T$76,'LEX Data 1'!I$1,FALSE)=0,"",VLOOKUP($D37,'Large credit exposures'!$B$27:$T$76,'LEX Data 1'!I$1,FALSE)),"")</f>
        <v/>
      </c>
      <c r="J37" s="167" t="str">
        <f>IFERROR(IF(VLOOKUP($D37,'Large credit exposures'!$B$27:$T$76,'LEX Data 1'!J$1,FALSE)=0,"",VLOOKUP($D37,'Large credit exposures'!$B$27:$T$76,'LEX Data 1'!J$1,FALSE)),"")</f>
        <v/>
      </c>
      <c r="K37" s="167" t="str">
        <f>IFERROR(IF(VLOOKUP($D37,'Large credit exposures'!$B$27:$T$76,'LEX Data 1'!K$1,FALSE)=0,"",VLOOKUP($D37,'Large credit exposures'!$B$27:$T$76,'LEX Data 1'!K$1,FALSE)),"")</f>
        <v/>
      </c>
      <c r="L37" s="167" t="str">
        <f>IFERROR(IF(VLOOKUP($D37,'Large credit exposures'!$B$27:$T$76,'LEX Data 1'!L$1,FALSE)=0,"",VLOOKUP($D37,'Large credit exposures'!$B$27:$T$76,'LEX Data 1'!L$1,FALSE)),"")</f>
        <v/>
      </c>
      <c r="M37" s="167" t="str">
        <f>IFERROR(IF(VLOOKUP($D37,'Large credit exposures'!$B$27:$T$76,'LEX Data 1'!M$1,FALSE)=0,"",VLOOKUP($D37,'Large credit exposures'!$B$27:$T$76,'LEX Data 1'!M$1,FALSE)),"")</f>
        <v/>
      </c>
      <c r="N37" s="167" t="str">
        <f>IFERROR(IF(VLOOKUP($D37,'Large credit exposures'!$B$27:$T$76,'LEX Data 1'!N$1,FALSE)=0,"",VLOOKUP($D37,'Large credit exposures'!$B$27:$T$76,'LEX Data 1'!N$1,FALSE)),"")</f>
        <v/>
      </c>
      <c r="O37" s="167" t="str">
        <f>IFERROR(IF(VLOOKUP($D37,'Large credit exposures'!$B$27:$T$76,'LEX Data 1'!O$1,FALSE)=0,"",VLOOKUP($D37,'Large credit exposures'!$B$27:$T$76,'LEX Data 1'!O$1,FALSE)),"")</f>
        <v/>
      </c>
      <c r="P37" s="167" t="str">
        <f>IFERROR(IF(VLOOKUP($D37,'Large credit exposures'!$B$27:$T$76,'LEX Data 1'!P$1,FALSE)=0,"",VLOOKUP($D37,'Large credit exposures'!$B$27:$T$76,'LEX Data 1'!P$1,FALSE)),"")</f>
        <v/>
      </c>
      <c r="Q37" s="167" t="str">
        <f>IFERROR(IF(VLOOKUP($D37,'Large credit exposures'!$B$27:$T$76,'LEX Data 1'!Q$1,FALSE)=0,"",VLOOKUP($D37,'Large credit exposures'!$B$27:$T$76,'LEX Data 1'!Q$1,FALSE)),"")</f>
        <v/>
      </c>
      <c r="R37" s="167" t="str">
        <f>IFERROR(IF(VLOOKUP($D37,'Large credit exposures'!$B$27:$T$76,'LEX Data 1'!R$1,FALSE)=0,"",VLOOKUP($D37,'Large credit exposures'!$B$27:$T$76,'LEX Data 1'!R$1,FALSE)),"")</f>
        <v/>
      </c>
      <c r="S37" s="167" t="str">
        <f>IFERROR(IF(VLOOKUP($D37,'Large credit exposures'!$B$27:$T$76,'LEX Data 1'!S$1,FALSE)=0,"",VLOOKUP($D37,'Large credit exposures'!$B$27:$T$76,'LEX Data 1'!S$1,FALSE)),"")</f>
        <v/>
      </c>
      <c r="T37" s="167" t="str">
        <f>IFERROR(IF(VLOOKUP($D37,'Large credit exposures'!$B$27:$T$76,'LEX Data 1'!T$1,FALSE)=0,"",VLOOKUP($D37,'Large credit exposures'!$B$27:$T$76,'LEX Data 1'!T$1,FALSE)),"")</f>
        <v/>
      </c>
      <c r="U37" s="167" t="str">
        <f>IFERROR(IF(VLOOKUP($D37,'Large credit exposures'!$B$27:$T$76,'LEX Data 1'!U$1,FALSE)=0,"",VLOOKUP($D37,'Large credit exposures'!$B$27:$T$76,'LEX Data 1'!U$1,FALSE)),"")</f>
        <v/>
      </c>
      <c r="V37" s="167" t="str">
        <f>IFERROR(IF(VLOOKUP($D37,'Large credit exposures'!$B$27:$T$76,'LEX Data 1'!V$1,FALSE)=0,"",VLOOKUP($D37,'Large credit exposures'!$B$27:$T$76,'LEX Data 1'!V$1,FALSE)),"")</f>
        <v/>
      </c>
      <c r="W37" s="167" t="str">
        <f>IFERROR(VLOOKUP(_xlfn.AGGREGATE(4,6,Y37:AA37),Lists!Q:R,2,FALSE),"")</f>
        <v/>
      </c>
      <c r="Y37" s="167" t="str">
        <f>IFERROR(VLOOKUP(G37,Lists!I:M,5,FALSE),"")</f>
        <v/>
      </c>
      <c r="Z37" s="167" t="str">
        <f>IFERROR(VLOOKUP(H37,Lists!J:N,5,FALSE),"")</f>
        <v/>
      </c>
      <c r="AA37" s="167" t="str">
        <f>IFERROR(VLOOKUP(I37,Lists!K:O,5,FALSE),"")</f>
        <v/>
      </c>
      <c r="AB37" s="167" t="str">
        <f>IFERROR(VLOOKUP(J37,Lists!L:P,5,FALSE),"")</f>
        <v/>
      </c>
    </row>
    <row r="38" spans="1:28" ht="16.5">
      <c r="A38" s="173" t="str">
        <f>Cover!$E$18</f>
        <v>Select from list</v>
      </c>
      <c r="B38" s="167" t="str">
        <f>Cover!$E$10</f>
        <v>Select from list</v>
      </c>
      <c r="C38" s="167" t="str">
        <f t="shared" si="0"/>
        <v/>
      </c>
      <c r="D38" s="168" t="s">
        <v>164</v>
      </c>
      <c r="E38" s="167" t="str">
        <f>IFERROR(IF(VLOOKUP($D38,'Large credit exposures'!$B$27:$T$76,'LEX Data 1'!E$1,FALSE)=0,"",VLOOKUP($D38,'Large credit exposures'!$B$27:$T$76,'LEX Data 1'!E$1,FALSE)),"")</f>
        <v/>
      </c>
      <c r="F38" s="167" t="str">
        <f>IFERROR(IF(VLOOKUP($D38,'Large credit exposures'!$B$27:$T$76,'LEX Data 1'!F$1,FALSE)=0,"",VLOOKUP($D38,'Large credit exposures'!$B$27:$T$76,'LEX Data 1'!F$1,FALSE)),"")</f>
        <v/>
      </c>
      <c r="G38" s="167" t="str">
        <f>IFERROR(IF(VLOOKUP($D38,'Large credit exposures'!$B$27:$T$76,'LEX Data 1'!G$1,FALSE)=0,"",VLOOKUP($D38,'Large credit exposures'!$B$27:$T$76,'LEX Data 1'!G$1,FALSE)),"")</f>
        <v/>
      </c>
      <c r="H38" s="167" t="str">
        <f>IFERROR(IF(VLOOKUP($D38,'Large credit exposures'!$B$27:$T$76,'LEX Data 1'!H$1,FALSE)=0,"",VLOOKUP($D38,'Large credit exposures'!$B$27:$T$76,'LEX Data 1'!H$1,FALSE)),"")</f>
        <v/>
      </c>
      <c r="I38" s="167" t="str">
        <f>IFERROR(IF(VLOOKUP($D38,'Large credit exposures'!$B$27:$T$76,'LEX Data 1'!I$1,FALSE)=0,"",VLOOKUP($D38,'Large credit exposures'!$B$27:$T$76,'LEX Data 1'!I$1,FALSE)),"")</f>
        <v/>
      </c>
      <c r="J38" s="167" t="str">
        <f>IFERROR(IF(VLOOKUP($D38,'Large credit exposures'!$B$27:$T$76,'LEX Data 1'!J$1,FALSE)=0,"",VLOOKUP($D38,'Large credit exposures'!$B$27:$T$76,'LEX Data 1'!J$1,FALSE)),"")</f>
        <v/>
      </c>
      <c r="K38" s="167" t="str">
        <f>IFERROR(IF(VLOOKUP($D38,'Large credit exposures'!$B$27:$T$76,'LEX Data 1'!K$1,FALSE)=0,"",VLOOKUP($D38,'Large credit exposures'!$B$27:$T$76,'LEX Data 1'!K$1,FALSE)),"")</f>
        <v/>
      </c>
      <c r="L38" s="167" t="str">
        <f>IFERROR(IF(VLOOKUP($D38,'Large credit exposures'!$B$27:$T$76,'LEX Data 1'!L$1,FALSE)=0,"",VLOOKUP($D38,'Large credit exposures'!$B$27:$T$76,'LEX Data 1'!L$1,FALSE)),"")</f>
        <v/>
      </c>
      <c r="M38" s="167" t="str">
        <f>IFERROR(IF(VLOOKUP($D38,'Large credit exposures'!$B$27:$T$76,'LEX Data 1'!M$1,FALSE)=0,"",VLOOKUP($D38,'Large credit exposures'!$B$27:$T$76,'LEX Data 1'!M$1,FALSE)),"")</f>
        <v/>
      </c>
      <c r="N38" s="167" t="str">
        <f>IFERROR(IF(VLOOKUP($D38,'Large credit exposures'!$B$27:$T$76,'LEX Data 1'!N$1,FALSE)=0,"",VLOOKUP($D38,'Large credit exposures'!$B$27:$T$76,'LEX Data 1'!N$1,FALSE)),"")</f>
        <v/>
      </c>
      <c r="O38" s="167" t="str">
        <f>IFERROR(IF(VLOOKUP($D38,'Large credit exposures'!$B$27:$T$76,'LEX Data 1'!O$1,FALSE)=0,"",VLOOKUP($D38,'Large credit exposures'!$B$27:$T$76,'LEX Data 1'!O$1,FALSE)),"")</f>
        <v/>
      </c>
      <c r="P38" s="167" t="str">
        <f>IFERROR(IF(VLOOKUP($D38,'Large credit exposures'!$B$27:$T$76,'LEX Data 1'!P$1,FALSE)=0,"",VLOOKUP($D38,'Large credit exposures'!$B$27:$T$76,'LEX Data 1'!P$1,FALSE)),"")</f>
        <v/>
      </c>
      <c r="Q38" s="167" t="str">
        <f>IFERROR(IF(VLOOKUP($D38,'Large credit exposures'!$B$27:$T$76,'LEX Data 1'!Q$1,FALSE)=0,"",VLOOKUP($D38,'Large credit exposures'!$B$27:$T$76,'LEX Data 1'!Q$1,FALSE)),"")</f>
        <v/>
      </c>
      <c r="R38" s="167" t="str">
        <f>IFERROR(IF(VLOOKUP($D38,'Large credit exposures'!$B$27:$T$76,'LEX Data 1'!R$1,FALSE)=0,"",VLOOKUP($D38,'Large credit exposures'!$B$27:$T$76,'LEX Data 1'!R$1,FALSE)),"")</f>
        <v/>
      </c>
      <c r="S38" s="167" t="str">
        <f>IFERROR(IF(VLOOKUP($D38,'Large credit exposures'!$B$27:$T$76,'LEX Data 1'!S$1,FALSE)=0,"",VLOOKUP($D38,'Large credit exposures'!$B$27:$T$76,'LEX Data 1'!S$1,FALSE)),"")</f>
        <v/>
      </c>
      <c r="T38" s="167" t="str">
        <f>IFERROR(IF(VLOOKUP($D38,'Large credit exposures'!$B$27:$T$76,'LEX Data 1'!T$1,FALSE)=0,"",VLOOKUP($D38,'Large credit exposures'!$B$27:$T$76,'LEX Data 1'!T$1,FALSE)),"")</f>
        <v/>
      </c>
      <c r="U38" s="167" t="str">
        <f>IFERROR(IF(VLOOKUP($D38,'Large credit exposures'!$B$27:$T$76,'LEX Data 1'!U$1,FALSE)=0,"",VLOOKUP($D38,'Large credit exposures'!$B$27:$T$76,'LEX Data 1'!U$1,FALSE)),"")</f>
        <v/>
      </c>
      <c r="V38" s="167" t="str">
        <f>IFERROR(IF(VLOOKUP($D38,'Large credit exposures'!$B$27:$T$76,'LEX Data 1'!V$1,FALSE)=0,"",VLOOKUP($D38,'Large credit exposures'!$B$27:$T$76,'LEX Data 1'!V$1,FALSE)),"")</f>
        <v/>
      </c>
      <c r="W38" s="167" t="str">
        <f>IFERROR(VLOOKUP(_xlfn.AGGREGATE(4,6,Y38:AA38),Lists!Q:R,2,FALSE),"")</f>
        <v/>
      </c>
      <c r="Y38" s="167" t="str">
        <f>IFERROR(VLOOKUP(G38,Lists!I:M,5,FALSE),"")</f>
        <v/>
      </c>
      <c r="Z38" s="167" t="str">
        <f>IFERROR(VLOOKUP(H38,Lists!J:N,5,FALSE),"")</f>
        <v/>
      </c>
      <c r="AA38" s="167" t="str">
        <f>IFERROR(VLOOKUP(I38,Lists!K:O,5,FALSE),"")</f>
        <v/>
      </c>
      <c r="AB38" s="167" t="str">
        <f>IFERROR(VLOOKUP(J38,Lists!L:P,5,FALSE),"")</f>
        <v/>
      </c>
    </row>
    <row r="39" spans="1:28" ht="16.5">
      <c r="A39" s="173" t="str">
        <f>Cover!$E$18</f>
        <v>Select from list</v>
      </c>
      <c r="B39" s="167" t="str">
        <f>Cover!$E$10</f>
        <v>Select from list</v>
      </c>
      <c r="C39" s="167" t="str">
        <f t="shared" si="0"/>
        <v/>
      </c>
      <c r="D39" s="168" t="s">
        <v>165</v>
      </c>
      <c r="E39" s="167" t="str">
        <f>IFERROR(IF(VLOOKUP($D39,'Large credit exposures'!$B$27:$T$76,'LEX Data 1'!E$1,FALSE)=0,"",VLOOKUP($D39,'Large credit exposures'!$B$27:$T$76,'LEX Data 1'!E$1,FALSE)),"")</f>
        <v/>
      </c>
      <c r="F39" s="167" t="str">
        <f>IFERROR(IF(VLOOKUP($D39,'Large credit exposures'!$B$27:$T$76,'LEX Data 1'!F$1,FALSE)=0,"",VLOOKUP($D39,'Large credit exposures'!$B$27:$T$76,'LEX Data 1'!F$1,FALSE)),"")</f>
        <v/>
      </c>
      <c r="G39" s="167" t="str">
        <f>IFERROR(IF(VLOOKUP($D39,'Large credit exposures'!$B$27:$T$76,'LEX Data 1'!G$1,FALSE)=0,"",VLOOKUP($D39,'Large credit exposures'!$B$27:$T$76,'LEX Data 1'!G$1,FALSE)),"")</f>
        <v/>
      </c>
      <c r="H39" s="167" t="str">
        <f>IFERROR(IF(VLOOKUP($D39,'Large credit exposures'!$B$27:$T$76,'LEX Data 1'!H$1,FALSE)=0,"",VLOOKUP($D39,'Large credit exposures'!$B$27:$T$76,'LEX Data 1'!H$1,FALSE)),"")</f>
        <v/>
      </c>
      <c r="I39" s="167" t="str">
        <f>IFERROR(IF(VLOOKUP($D39,'Large credit exposures'!$B$27:$T$76,'LEX Data 1'!I$1,FALSE)=0,"",VLOOKUP($D39,'Large credit exposures'!$B$27:$T$76,'LEX Data 1'!I$1,FALSE)),"")</f>
        <v/>
      </c>
      <c r="J39" s="167" t="str">
        <f>IFERROR(IF(VLOOKUP($D39,'Large credit exposures'!$B$27:$T$76,'LEX Data 1'!J$1,FALSE)=0,"",VLOOKUP($D39,'Large credit exposures'!$B$27:$T$76,'LEX Data 1'!J$1,FALSE)),"")</f>
        <v/>
      </c>
      <c r="K39" s="167" t="str">
        <f>IFERROR(IF(VLOOKUP($D39,'Large credit exposures'!$B$27:$T$76,'LEX Data 1'!K$1,FALSE)=0,"",VLOOKUP($D39,'Large credit exposures'!$B$27:$T$76,'LEX Data 1'!K$1,FALSE)),"")</f>
        <v/>
      </c>
      <c r="L39" s="167" t="str">
        <f>IFERROR(IF(VLOOKUP($D39,'Large credit exposures'!$B$27:$T$76,'LEX Data 1'!L$1,FALSE)=0,"",VLOOKUP($D39,'Large credit exposures'!$B$27:$T$76,'LEX Data 1'!L$1,FALSE)),"")</f>
        <v/>
      </c>
      <c r="M39" s="167" t="str">
        <f>IFERROR(IF(VLOOKUP($D39,'Large credit exposures'!$B$27:$T$76,'LEX Data 1'!M$1,FALSE)=0,"",VLOOKUP($D39,'Large credit exposures'!$B$27:$T$76,'LEX Data 1'!M$1,FALSE)),"")</f>
        <v/>
      </c>
      <c r="N39" s="167" t="str">
        <f>IFERROR(IF(VLOOKUP($D39,'Large credit exposures'!$B$27:$T$76,'LEX Data 1'!N$1,FALSE)=0,"",VLOOKUP($D39,'Large credit exposures'!$B$27:$T$76,'LEX Data 1'!N$1,FALSE)),"")</f>
        <v/>
      </c>
      <c r="O39" s="167" t="str">
        <f>IFERROR(IF(VLOOKUP($D39,'Large credit exposures'!$B$27:$T$76,'LEX Data 1'!O$1,FALSE)=0,"",VLOOKUP($D39,'Large credit exposures'!$B$27:$T$76,'LEX Data 1'!O$1,FALSE)),"")</f>
        <v/>
      </c>
      <c r="P39" s="167" t="str">
        <f>IFERROR(IF(VLOOKUP($D39,'Large credit exposures'!$B$27:$T$76,'LEX Data 1'!P$1,FALSE)=0,"",VLOOKUP($D39,'Large credit exposures'!$B$27:$T$76,'LEX Data 1'!P$1,FALSE)),"")</f>
        <v/>
      </c>
      <c r="Q39" s="167" t="str">
        <f>IFERROR(IF(VLOOKUP($D39,'Large credit exposures'!$B$27:$T$76,'LEX Data 1'!Q$1,FALSE)=0,"",VLOOKUP($D39,'Large credit exposures'!$B$27:$T$76,'LEX Data 1'!Q$1,FALSE)),"")</f>
        <v/>
      </c>
      <c r="R39" s="167" t="str">
        <f>IFERROR(IF(VLOOKUP($D39,'Large credit exposures'!$B$27:$T$76,'LEX Data 1'!R$1,FALSE)=0,"",VLOOKUP($D39,'Large credit exposures'!$B$27:$T$76,'LEX Data 1'!R$1,FALSE)),"")</f>
        <v/>
      </c>
      <c r="S39" s="167" t="str">
        <f>IFERROR(IF(VLOOKUP($D39,'Large credit exposures'!$B$27:$T$76,'LEX Data 1'!S$1,FALSE)=0,"",VLOOKUP($D39,'Large credit exposures'!$B$27:$T$76,'LEX Data 1'!S$1,FALSE)),"")</f>
        <v/>
      </c>
      <c r="T39" s="167" t="str">
        <f>IFERROR(IF(VLOOKUP($D39,'Large credit exposures'!$B$27:$T$76,'LEX Data 1'!T$1,FALSE)=0,"",VLOOKUP($D39,'Large credit exposures'!$B$27:$T$76,'LEX Data 1'!T$1,FALSE)),"")</f>
        <v/>
      </c>
      <c r="U39" s="167" t="str">
        <f>IFERROR(IF(VLOOKUP($D39,'Large credit exposures'!$B$27:$T$76,'LEX Data 1'!U$1,FALSE)=0,"",VLOOKUP($D39,'Large credit exposures'!$B$27:$T$76,'LEX Data 1'!U$1,FALSE)),"")</f>
        <v/>
      </c>
      <c r="V39" s="167" t="str">
        <f>IFERROR(IF(VLOOKUP($D39,'Large credit exposures'!$B$27:$T$76,'LEX Data 1'!V$1,FALSE)=0,"",VLOOKUP($D39,'Large credit exposures'!$B$27:$T$76,'LEX Data 1'!V$1,FALSE)),"")</f>
        <v/>
      </c>
      <c r="W39" s="167" t="str">
        <f>IFERROR(VLOOKUP(_xlfn.AGGREGATE(4,6,Y39:AA39),Lists!Q:R,2,FALSE),"")</f>
        <v/>
      </c>
      <c r="Y39" s="167" t="str">
        <f>IFERROR(VLOOKUP(G39,Lists!I:M,5,FALSE),"")</f>
        <v/>
      </c>
      <c r="Z39" s="167" t="str">
        <f>IFERROR(VLOOKUP(H39,Lists!J:N,5,FALSE),"")</f>
        <v/>
      </c>
      <c r="AA39" s="167" t="str">
        <f>IFERROR(VLOOKUP(I39,Lists!K:O,5,FALSE),"")</f>
        <v/>
      </c>
      <c r="AB39" s="167" t="str">
        <f>IFERROR(VLOOKUP(J39,Lists!L:P,5,FALSE),"")</f>
        <v/>
      </c>
    </row>
    <row r="40" spans="1:28" ht="16.5">
      <c r="A40" s="173" t="str">
        <f>Cover!$E$18</f>
        <v>Select from list</v>
      </c>
      <c r="B40" s="167" t="str">
        <f>Cover!$E$10</f>
        <v>Select from list</v>
      </c>
      <c r="C40" s="167" t="str">
        <f t="shared" si="0"/>
        <v/>
      </c>
      <c r="D40" s="168" t="s">
        <v>166</v>
      </c>
      <c r="E40" s="167" t="str">
        <f>IFERROR(IF(VLOOKUP($D40,'Large credit exposures'!$B$27:$T$76,'LEX Data 1'!E$1,FALSE)=0,"",VLOOKUP($D40,'Large credit exposures'!$B$27:$T$76,'LEX Data 1'!E$1,FALSE)),"")</f>
        <v/>
      </c>
      <c r="F40" s="167" t="str">
        <f>IFERROR(IF(VLOOKUP($D40,'Large credit exposures'!$B$27:$T$76,'LEX Data 1'!F$1,FALSE)=0,"",VLOOKUP($D40,'Large credit exposures'!$B$27:$T$76,'LEX Data 1'!F$1,FALSE)),"")</f>
        <v/>
      </c>
      <c r="G40" s="167" t="str">
        <f>IFERROR(IF(VLOOKUP($D40,'Large credit exposures'!$B$27:$T$76,'LEX Data 1'!G$1,FALSE)=0,"",VLOOKUP($D40,'Large credit exposures'!$B$27:$T$76,'LEX Data 1'!G$1,FALSE)),"")</f>
        <v/>
      </c>
      <c r="H40" s="167" t="str">
        <f>IFERROR(IF(VLOOKUP($D40,'Large credit exposures'!$B$27:$T$76,'LEX Data 1'!H$1,FALSE)=0,"",VLOOKUP($D40,'Large credit exposures'!$B$27:$T$76,'LEX Data 1'!H$1,FALSE)),"")</f>
        <v/>
      </c>
      <c r="I40" s="167" t="str">
        <f>IFERROR(IF(VLOOKUP($D40,'Large credit exposures'!$B$27:$T$76,'LEX Data 1'!I$1,FALSE)=0,"",VLOOKUP($D40,'Large credit exposures'!$B$27:$T$76,'LEX Data 1'!I$1,FALSE)),"")</f>
        <v/>
      </c>
      <c r="J40" s="167" t="str">
        <f>IFERROR(IF(VLOOKUP($D40,'Large credit exposures'!$B$27:$T$76,'LEX Data 1'!J$1,FALSE)=0,"",VLOOKUP($D40,'Large credit exposures'!$B$27:$T$76,'LEX Data 1'!J$1,FALSE)),"")</f>
        <v/>
      </c>
      <c r="K40" s="167" t="str">
        <f>IFERROR(IF(VLOOKUP($D40,'Large credit exposures'!$B$27:$T$76,'LEX Data 1'!K$1,FALSE)=0,"",VLOOKUP($D40,'Large credit exposures'!$B$27:$T$76,'LEX Data 1'!K$1,FALSE)),"")</f>
        <v/>
      </c>
      <c r="L40" s="167" t="str">
        <f>IFERROR(IF(VLOOKUP($D40,'Large credit exposures'!$B$27:$T$76,'LEX Data 1'!L$1,FALSE)=0,"",VLOOKUP($D40,'Large credit exposures'!$B$27:$T$76,'LEX Data 1'!L$1,FALSE)),"")</f>
        <v/>
      </c>
      <c r="M40" s="167" t="str">
        <f>IFERROR(IF(VLOOKUP($D40,'Large credit exposures'!$B$27:$T$76,'LEX Data 1'!M$1,FALSE)=0,"",VLOOKUP($D40,'Large credit exposures'!$B$27:$T$76,'LEX Data 1'!M$1,FALSE)),"")</f>
        <v/>
      </c>
      <c r="N40" s="167" t="str">
        <f>IFERROR(IF(VLOOKUP($D40,'Large credit exposures'!$B$27:$T$76,'LEX Data 1'!N$1,FALSE)=0,"",VLOOKUP($D40,'Large credit exposures'!$B$27:$T$76,'LEX Data 1'!N$1,FALSE)),"")</f>
        <v/>
      </c>
      <c r="O40" s="167" t="str">
        <f>IFERROR(IF(VLOOKUP($D40,'Large credit exposures'!$B$27:$T$76,'LEX Data 1'!O$1,FALSE)=0,"",VLOOKUP($D40,'Large credit exposures'!$B$27:$T$76,'LEX Data 1'!O$1,FALSE)),"")</f>
        <v/>
      </c>
      <c r="P40" s="167" t="str">
        <f>IFERROR(IF(VLOOKUP($D40,'Large credit exposures'!$B$27:$T$76,'LEX Data 1'!P$1,FALSE)=0,"",VLOOKUP($D40,'Large credit exposures'!$B$27:$T$76,'LEX Data 1'!P$1,FALSE)),"")</f>
        <v/>
      </c>
      <c r="Q40" s="167" t="str">
        <f>IFERROR(IF(VLOOKUP($D40,'Large credit exposures'!$B$27:$T$76,'LEX Data 1'!Q$1,FALSE)=0,"",VLOOKUP($D40,'Large credit exposures'!$B$27:$T$76,'LEX Data 1'!Q$1,FALSE)),"")</f>
        <v/>
      </c>
      <c r="R40" s="167" t="str">
        <f>IFERROR(IF(VLOOKUP($D40,'Large credit exposures'!$B$27:$T$76,'LEX Data 1'!R$1,FALSE)=0,"",VLOOKUP($D40,'Large credit exposures'!$B$27:$T$76,'LEX Data 1'!R$1,FALSE)),"")</f>
        <v/>
      </c>
      <c r="S40" s="167" t="str">
        <f>IFERROR(IF(VLOOKUP($D40,'Large credit exposures'!$B$27:$T$76,'LEX Data 1'!S$1,FALSE)=0,"",VLOOKUP($D40,'Large credit exposures'!$B$27:$T$76,'LEX Data 1'!S$1,FALSE)),"")</f>
        <v/>
      </c>
      <c r="T40" s="167" t="str">
        <f>IFERROR(IF(VLOOKUP($D40,'Large credit exposures'!$B$27:$T$76,'LEX Data 1'!T$1,FALSE)=0,"",VLOOKUP($D40,'Large credit exposures'!$B$27:$T$76,'LEX Data 1'!T$1,FALSE)),"")</f>
        <v/>
      </c>
      <c r="U40" s="167" t="str">
        <f>IFERROR(IF(VLOOKUP($D40,'Large credit exposures'!$B$27:$T$76,'LEX Data 1'!U$1,FALSE)=0,"",VLOOKUP($D40,'Large credit exposures'!$B$27:$T$76,'LEX Data 1'!U$1,FALSE)),"")</f>
        <v/>
      </c>
      <c r="V40" s="167" t="str">
        <f>IFERROR(IF(VLOOKUP($D40,'Large credit exposures'!$B$27:$T$76,'LEX Data 1'!V$1,FALSE)=0,"",VLOOKUP($D40,'Large credit exposures'!$B$27:$T$76,'LEX Data 1'!V$1,FALSE)),"")</f>
        <v/>
      </c>
      <c r="W40" s="167" t="str">
        <f>IFERROR(VLOOKUP(_xlfn.AGGREGATE(4,6,Y40:AA40),Lists!Q:R,2,FALSE),"")</f>
        <v/>
      </c>
      <c r="Y40" s="167" t="str">
        <f>IFERROR(VLOOKUP(G40,Lists!I:M,5,FALSE),"")</f>
        <v/>
      </c>
      <c r="Z40" s="167" t="str">
        <f>IFERROR(VLOOKUP(H40,Lists!J:N,5,FALSE),"")</f>
        <v/>
      </c>
      <c r="AA40" s="167" t="str">
        <f>IFERROR(VLOOKUP(I40,Lists!K:O,5,FALSE),"")</f>
        <v/>
      </c>
      <c r="AB40" s="167" t="str">
        <f>IFERROR(VLOOKUP(J40,Lists!L:P,5,FALSE),"")</f>
        <v/>
      </c>
    </row>
    <row r="41" spans="1:28" ht="16.5">
      <c r="A41" s="173" t="str">
        <f>Cover!$E$18</f>
        <v>Select from list</v>
      </c>
      <c r="B41" s="167" t="str">
        <f>Cover!$E$10</f>
        <v>Select from list</v>
      </c>
      <c r="C41" s="167" t="str">
        <f t="shared" si="0"/>
        <v/>
      </c>
      <c r="D41" s="168" t="s">
        <v>167</v>
      </c>
      <c r="E41" s="167" t="str">
        <f>IFERROR(IF(VLOOKUP($D41,'Large credit exposures'!$B$27:$T$76,'LEX Data 1'!E$1,FALSE)=0,"",VLOOKUP($D41,'Large credit exposures'!$B$27:$T$76,'LEX Data 1'!E$1,FALSE)),"")</f>
        <v/>
      </c>
      <c r="F41" s="167" t="str">
        <f>IFERROR(IF(VLOOKUP($D41,'Large credit exposures'!$B$27:$T$76,'LEX Data 1'!F$1,FALSE)=0,"",VLOOKUP($D41,'Large credit exposures'!$B$27:$T$76,'LEX Data 1'!F$1,FALSE)),"")</f>
        <v/>
      </c>
      <c r="G41" s="167" t="str">
        <f>IFERROR(IF(VLOOKUP($D41,'Large credit exposures'!$B$27:$T$76,'LEX Data 1'!G$1,FALSE)=0,"",VLOOKUP($D41,'Large credit exposures'!$B$27:$T$76,'LEX Data 1'!G$1,FALSE)),"")</f>
        <v/>
      </c>
      <c r="H41" s="167" t="str">
        <f>IFERROR(IF(VLOOKUP($D41,'Large credit exposures'!$B$27:$T$76,'LEX Data 1'!H$1,FALSE)=0,"",VLOOKUP($D41,'Large credit exposures'!$B$27:$T$76,'LEX Data 1'!H$1,FALSE)),"")</f>
        <v/>
      </c>
      <c r="I41" s="167" t="str">
        <f>IFERROR(IF(VLOOKUP($D41,'Large credit exposures'!$B$27:$T$76,'LEX Data 1'!I$1,FALSE)=0,"",VLOOKUP($D41,'Large credit exposures'!$B$27:$T$76,'LEX Data 1'!I$1,FALSE)),"")</f>
        <v/>
      </c>
      <c r="J41" s="167" t="str">
        <f>IFERROR(IF(VLOOKUP($D41,'Large credit exposures'!$B$27:$T$76,'LEX Data 1'!J$1,FALSE)=0,"",VLOOKUP($D41,'Large credit exposures'!$B$27:$T$76,'LEX Data 1'!J$1,FALSE)),"")</f>
        <v/>
      </c>
      <c r="K41" s="167" t="str">
        <f>IFERROR(IF(VLOOKUP($D41,'Large credit exposures'!$B$27:$T$76,'LEX Data 1'!K$1,FALSE)=0,"",VLOOKUP($D41,'Large credit exposures'!$B$27:$T$76,'LEX Data 1'!K$1,FALSE)),"")</f>
        <v/>
      </c>
      <c r="L41" s="167" t="str">
        <f>IFERROR(IF(VLOOKUP($D41,'Large credit exposures'!$B$27:$T$76,'LEX Data 1'!L$1,FALSE)=0,"",VLOOKUP($D41,'Large credit exposures'!$B$27:$T$76,'LEX Data 1'!L$1,FALSE)),"")</f>
        <v/>
      </c>
      <c r="M41" s="167" t="str">
        <f>IFERROR(IF(VLOOKUP($D41,'Large credit exposures'!$B$27:$T$76,'LEX Data 1'!M$1,FALSE)=0,"",VLOOKUP($D41,'Large credit exposures'!$B$27:$T$76,'LEX Data 1'!M$1,FALSE)),"")</f>
        <v/>
      </c>
      <c r="N41" s="167" t="str">
        <f>IFERROR(IF(VLOOKUP($D41,'Large credit exposures'!$B$27:$T$76,'LEX Data 1'!N$1,FALSE)=0,"",VLOOKUP($D41,'Large credit exposures'!$B$27:$T$76,'LEX Data 1'!N$1,FALSE)),"")</f>
        <v/>
      </c>
      <c r="O41" s="167" t="str">
        <f>IFERROR(IF(VLOOKUP($D41,'Large credit exposures'!$B$27:$T$76,'LEX Data 1'!O$1,FALSE)=0,"",VLOOKUP($D41,'Large credit exposures'!$B$27:$T$76,'LEX Data 1'!O$1,FALSE)),"")</f>
        <v/>
      </c>
      <c r="P41" s="167" t="str">
        <f>IFERROR(IF(VLOOKUP($D41,'Large credit exposures'!$B$27:$T$76,'LEX Data 1'!P$1,FALSE)=0,"",VLOOKUP($D41,'Large credit exposures'!$B$27:$T$76,'LEX Data 1'!P$1,FALSE)),"")</f>
        <v/>
      </c>
      <c r="Q41" s="167" t="str">
        <f>IFERROR(IF(VLOOKUP($D41,'Large credit exposures'!$B$27:$T$76,'LEX Data 1'!Q$1,FALSE)=0,"",VLOOKUP($D41,'Large credit exposures'!$B$27:$T$76,'LEX Data 1'!Q$1,FALSE)),"")</f>
        <v/>
      </c>
      <c r="R41" s="167" t="str">
        <f>IFERROR(IF(VLOOKUP($D41,'Large credit exposures'!$B$27:$T$76,'LEX Data 1'!R$1,FALSE)=0,"",VLOOKUP($D41,'Large credit exposures'!$B$27:$T$76,'LEX Data 1'!R$1,FALSE)),"")</f>
        <v/>
      </c>
      <c r="S41" s="167" t="str">
        <f>IFERROR(IF(VLOOKUP($D41,'Large credit exposures'!$B$27:$T$76,'LEX Data 1'!S$1,FALSE)=0,"",VLOOKUP($D41,'Large credit exposures'!$B$27:$T$76,'LEX Data 1'!S$1,FALSE)),"")</f>
        <v/>
      </c>
      <c r="T41" s="167" t="str">
        <f>IFERROR(IF(VLOOKUP($D41,'Large credit exposures'!$B$27:$T$76,'LEX Data 1'!T$1,FALSE)=0,"",VLOOKUP($D41,'Large credit exposures'!$B$27:$T$76,'LEX Data 1'!T$1,FALSE)),"")</f>
        <v/>
      </c>
      <c r="U41" s="167" t="str">
        <f>IFERROR(IF(VLOOKUP($D41,'Large credit exposures'!$B$27:$T$76,'LEX Data 1'!U$1,FALSE)=0,"",VLOOKUP($D41,'Large credit exposures'!$B$27:$T$76,'LEX Data 1'!U$1,FALSE)),"")</f>
        <v/>
      </c>
      <c r="V41" s="167" t="str">
        <f>IFERROR(IF(VLOOKUP($D41,'Large credit exposures'!$B$27:$T$76,'LEX Data 1'!V$1,FALSE)=0,"",VLOOKUP($D41,'Large credit exposures'!$B$27:$T$76,'LEX Data 1'!V$1,FALSE)),"")</f>
        <v/>
      </c>
      <c r="W41" s="167" t="str">
        <f>IFERROR(VLOOKUP(_xlfn.AGGREGATE(4,6,Y41:AA41),Lists!Q:R,2,FALSE),"")</f>
        <v/>
      </c>
      <c r="Y41" s="167" t="str">
        <f>IFERROR(VLOOKUP(G41,Lists!I:M,5,FALSE),"")</f>
        <v/>
      </c>
      <c r="Z41" s="167" t="str">
        <f>IFERROR(VLOOKUP(H41,Lists!J:N,5,FALSE),"")</f>
        <v/>
      </c>
      <c r="AA41" s="167" t="str">
        <f>IFERROR(VLOOKUP(I41,Lists!K:O,5,FALSE),"")</f>
        <v/>
      </c>
      <c r="AB41" s="167" t="str">
        <f>IFERROR(VLOOKUP(J41,Lists!L:P,5,FALSE),"")</f>
        <v/>
      </c>
    </row>
    <row r="42" spans="1:28" ht="16.5">
      <c r="A42" s="173" t="str">
        <f>Cover!$E$18</f>
        <v>Select from list</v>
      </c>
      <c r="B42" s="167" t="str">
        <f>Cover!$E$10</f>
        <v>Select from list</v>
      </c>
      <c r="C42" s="167" t="str">
        <f t="shared" si="0"/>
        <v/>
      </c>
      <c r="D42" s="168" t="s">
        <v>168</v>
      </c>
      <c r="E42" s="167" t="str">
        <f>IFERROR(IF(VLOOKUP($D42,'Large credit exposures'!$B$27:$T$76,'LEX Data 1'!E$1,FALSE)=0,"",VLOOKUP($D42,'Large credit exposures'!$B$27:$T$76,'LEX Data 1'!E$1,FALSE)),"")</f>
        <v/>
      </c>
      <c r="F42" s="167" t="str">
        <f>IFERROR(IF(VLOOKUP($D42,'Large credit exposures'!$B$27:$T$76,'LEX Data 1'!F$1,FALSE)=0,"",VLOOKUP($D42,'Large credit exposures'!$B$27:$T$76,'LEX Data 1'!F$1,FALSE)),"")</f>
        <v/>
      </c>
      <c r="G42" s="167" t="str">
        <f>IFERROR(IF(VLOOKUP($D42,'Large credit exposures'!$B$27:$T$76,'LEX Data 1'!G$1,FALSE)=0,"",VLOOKUP($D42,'Large credit exposures'!$B$27:$T$76,'LEX Data 1'!G$1,FALSE)),"")</f>
        <v/>
      </c>
      <c r="H42" s="167" t="str">
        <f>IFERROR(IF(VLOOKUP($D42,'Large credit exposures'!$B$27:$T$76,'LEX Data 1'!H$1,FALSE)=0,"",VLOOKUP($D42,'Large credit exposures'!$B$27:$T$76,'LEX Data 1'!H$1,FALSE)),"")</f>
        <v/>
      </c>
      <c r="I42" s="167" t="str">
        <f>IFERROR(IF(VLOOKUP($D42,'Large credit exposures'!$B$27:$T$76,'LEX Data 1'!I$1,FALSE)=0,"",VLOOKUP($D42,'Large credit exposures'!$B$27:$T$76,'LEX Data 1'!I$1,FALSE)),"")</f>
        <v/>
      </c>
      <c r="J42" s="167" t="str">
        <f>IFERROR(IF(VLOOKUP($D42,'Large credit exposures'!$B$27:$T$76,'LEX Data 1'!J$1,FALSE)=0,"",VLOOKUP($D42,'Large credit exposures'!$B$27:$T$76,'LEX Data 1'!J$1,FALSE)),"")</f>
        <v/>
      </c>
      <c r="K42" s="167" t="str">
        <f>IFERROR(IF(VLOOKUP($D42,'Large credit exposures'!$B$27:$T$76,'LEX Data 1'!K$1,FALSE)=0,"",VLOOKUP($D42,'Large credit exposures'!$B$27:$T$76,'LEX Data 1'!K$1,FALSE)),"")</f>
        <v/>
      </c>
      <c r="L42" s="167" t="str">
        <f>IFERROR(IF(VLOOKUP($D42,'Large credit exposures'!$B$27:$T$76,'LEX Data 1'!L$1,FALSE)=0,"",VLOOKUP($D42,'Large credit exposures'!$B$27:$T$76,'LEX Data 1'!L$1,FALSE)),"")</f>
        <v/>
      </c>
      <c r="M42" s="167" t="str">
        <f>IFERROR(IF(VLOOKUP($D42,'Large credit exposures'!$B$27:$T$76,'LEX Data 1'!M$1,FALSE)=0,"",VLOOKUP($D42,'Large credit exposures'!$B$27:$T$76,'LEX Data 1'!M$1,FALSE)),"")</f>
        <v/>
      </c>
      <c r="N42" s="167" t="str">
        <f>IFERROR(IF(VLOOKUP($D42,'Large credit exposures'!$B$27:$T$76,'LEX Data 1'!N$1,FALSE)=0,"",VLOOKUP($D42,'Large credit exposures'!$B$27:$T$76,'LEX Data 1'!N$1,FALSE)),"")</f>
        <v/>
      </c>
      <c r="O42" s="167" t="str">
        <f>IFERROR(IF(VLOOKUP($D42,'Large credit exposures'!$B$27:$T$76,'LEX Data 1'!O$1,FALSE)=0,"",VLOOKUP($D42,'Large credit exposures'!$B$27:$T$76,'LEX Data 1'!O$1,FALSE)),"")</f>
        <v/>
      </c>
      <c r="P42" s="167" t="str">
        <f>IFERROR(IF(VLOOKUP($D42,'Large credit exposures'!$B$27:$T$76,'LEX Data 1'!P$1,FALSE)=0,"",VLOOKUP($D42,'Large credit exposures'!$B$27:$T$76,'LEX Data 1'!P$1,FALSE)),"")</f>
        <v/>
      </c>
      <c r="Q42" s="167" t="str">
        <f>IFERROR(IF(VLOOKUP($D42,'Large credit exposures'!$B$27:$T$76,'LEX Data 1'!Q$1,FALSE)=0,"",VLOOKUP($D42,'Large credit exposures'!$B$27:$T$76,'LEX Data 1'!Q$1,FALSE)),"")</f>
        <v/>
      </c>
      <c r="R42" s="167" t="str">
        <f>IFERROR(IF(VLOOKUP($D42,'Large credit exposures'!$B$27:$T$76,'LEX Data 1'!R$1,FALSE)=0,"",VLOOKUP($D42,'Large credit exposures'!$B$27:$T$76,'LEX Data 1'!R$1,FALSE)),"")</f>
        <v/>
      </c>
      <c r="S42" s="167" t="str">
        <f>IFERROR(IF(VLOOKUP($D42,'Large credit exposures'!$B$27:$T$76,'LEX Data 1'!S$1,FALSE)=0,"",VLOOKUP($D42,'Large credit exposures'!$B$27:$T$76,'LEX Data 1'!S$1,FALSE)),"")</f>
        <v/>
      </c>
      <c r="T42" s="167" t="str">
        <f>IFERROR(IF(VLOOKUP($D42,'Large credit exposures'!$B$27:$T$76,'LEX Data 1'!T$1,FALSE)=0,"",VLOOKUP($D42,'Large credit exposures'!$B$27:$T$76,'LEX Data 1'!T$1,FALSE)),"")</f>
        <v/>
      </c>
      <c r="U42" s="167" t="str">
        <f>IFERROR(IF(VLOOKUP($D42,'Large credit exposures'!$B$27:$T$76,'LEX Data 1'!U$1,FALSE)=0,"",VLOOKUP($D42,'Large credit exposures'!$B$27:$T$76,'LEX Data 1'!U$1,FALSE)),"")</f>
        <v/>
      </c>
      <c r="V42" s="167" t="str">
        <f>IFERROR(IF(VLOOKUP($D42,'Large credit exposures'!$B$27:$T$76,'LEX Data 1'!V$1,FALSE)=0,"",VLOOKUP($D42,'Large credit exposures'!$B$27:$T$76,'LEX Data 1'!V$1,FALSE)),"")</f>
        <v/>
      </c>
      <c r="W42" s="167" t="str">
        <f>IFERROR(VLOOKUP(_xlfn.AGGREGATE(4,6,Y42:AA42),Lists!Q:R,2,FALSE),"")</f>
        <v/>
      </c>
      <c r="Y42" s="167" t="str">
        <f>IFERROR(VLOOKUP(G42,Lists!I:M,5,FALSE),"")</f>
        <v/>
      </c>
      <c r="Z42" s="167" t="str">
        <f>IFERROR(VLOOKUP(H42,Lists!J:N,5,FALSE),"")</f>
        <v/>
      </c>
      <c r="AA42" s="167" t="str">
        <f>IFERROR(VLOOKUP(I42,Lists!K:O,5,FALSE),"")</f>
        <v/>
      </c>
      <c r="AB42" s="167" t="str">
        <f>IFERROR(VLOOKUP(J42,Lists!L:P,5,FALSE),"")</f>
        <v/>
      </c>
    </row>
    <row r="43" spans="1:28" ht="16.5">
      <c r="A43" s="173" t="str">
        <f>Cover!$E$18</f>
        <v>Select from list</v>
      </c>
      <c r="B43" s="167" t="str">
        <f>Cover!$E$10</f>
        <v>Select from list</v>
      </c>
      <c r="C43" s="167" t="str">
        <f t="shared" si="0"/>
        <v/>
      </c>
      <c r="D43" s="168" t="s">
        <v>169</v>
      </c>
      <c r="E43" s="167" t="str">
        <f>IFERROR(IF(VLOOKUP($D43,'Large credit exposures'!$B$27:$T$76,'LEX Data 1'!E$1,FALSE)=0,"",VLOOKUP($D43,'Large credit exposures'!$B$27:$T$76,'LEX Data 1'!E$1,FALSE)),"")</f>
        <v/>
      </c>
      <c r="F43" s="167" t="str">
        <f>IFERROR(IF(VLOOKUP($D43,'Large credit exposures'!$B$27:$T$76,'LEX Data 1'!F$1,FALSE)=0,"",VLOOKUP($D43,'Large credit exposures'!$B$27:$T$76,'LEX Data 1'!F$1,FALSE)),"")</f>
        <v/>
      </c>
      <c r="G43" s="167" t="str">
        <f>IFERROR(IF(VLOOKUP($D43,'Large credit exposures'!$B$27:$T$76,'LEX Data 1'!G$1,FALSE)=0,"",VLOOKUP($D43,'Large credit exposures'!$B$27:$T$76,'LEX Data 1'!G$1,FALSE)),"")</f>
        <v/>
      </c>
      <c r="H43" s="167" t="str">
        <f>IFERROR(IF(VLOOKUP($D43,'Large credit exposures'!$B$27:$T$76,'LEX Data 1'!H$1,FALSE)=0,"",VLOOKUP($D43,'Large credit exposures'!$B$27:$T$76,'LEX Data 1'!H$1,FALSE)),"")</f>
        <v/>
      </c>
      <c r="I43" s="167" t="str">
        <f>IFERROR(IF(VLOOKUP($D43,'Large credit exposures'!$B$27:$T$76,'LEX Data 1'!I$1,FALSE)=0,"",VLOOKUP($D43,'Large credit exposures'!$B$27:$T$76,'LEX Data 1'!I$1,FALSE)),"")</f>
        <v/>
      </c>
      <c r="J43" s="167" t="str">
        <f>IFERROR(IF(VLOOKUP($D43,'Large credit exposures'!$B$27:$T$76,'LEX Data 1'!J$1,FALSE)=0,"",VLOOKUP($D43,'Large credit exposures'!$B$27:$T$76,'LEX Data 1'!J$1,FALSE)),"")</f>
        <v/>
      </c>
      <c r="K43" s="167" t="str">
        <f>IFERROR(IF(VLOOKUP($D43,'Large credit exposures'!$B$27:$T$76,'LEX Data 1'!K$1,FALSE)=0,"",VLOOKUP($D43,'Large credit exposures'!$B$27:$T$76,'LEX Data 1'!K$1,FALSE)),"")</f>
        <v/>
      </c>
      <c r="L43" s="167" t="str">
        <f>IFERROR(IF(VLOOKUP($D43,'Large credit exposures'!$B$27:$T$76,'LEX Data 1'!L$1,FALSE)=0,"",VLOOKUP($D43,'Large credit exposures'!$B$27:$T$76,'LEX Data 1'!L$1,FALSE)),"")</f>
        <v/>
      </c>
      <c r="M43" s="167" t="str">
        <f>IFERROR(IF(VLOOKUP($D43,'Large credit exposures'!$B$27:$T$76,'LEX Data 1'!M$1,FALSE)=0,"",VLOOKUP($D43,'Large credit exposures'!$B$27:$T$76,'LEX Data 1'!M$1,FALSE)),"")</f>
        <v/>
      </c>
      <c r="N43" s="167" t="str">
        <f>IFERROR(IF(VLOOKUP($D43,'Large credit exposures'!$B$27:$T$76,'LEX Data 1'!N$1,FALSE)=0,"",VLOOKUP($D43,'Large credit exposures'!$B$27:$T$76,'LEX Data 1'!N$1,FALSE)),"")</f>
        <v/>
      </c>
      <c r="O43" s="167" t="str">
        <f>IFERROR(IF(VLOOKUP($D43,'Large credit exposures'!$B$27:$T$76,'LEX Data 1'!O$1,FALSE)=0,"",VLOOKUP($D43,'Large credit exposures'!$B$27:$T$76,'LEX Data 1'!O$1,FALSE)),"")</f>
        <v/>
      </c>
      <c r="P43" s="167" t="str">
        <f>IFERROR(IF(VLOOKUP($D43,'Large credit exposures'!$B$27:$T$76,'LEX Data 1'!P$1,FALSE)=0,"",VLOOKUP($D43,'Large credit exposures'!$B$27:$T$76,'LEX Data 1'!P$1,FALSE)),"")</f>
        <v/>
      </c>
      <c r="Q43" s="167" t="str">
        <f>IFERROR(IF(VLOOKUP($D43,'Large credit exposures'!$B$27:$T$76,'LEX Data 1'!Q$1,FALSE)=0,"",VLOOKUP($D43,'Large credit exposures'!$B$27:$T$76,'LEX Data 1'!Q$1,FALSE)),"")</f>
        <v/>
      </c>
      <c r="R43" s="167" t="str">
        <f>IFERROR(IF(VLOOKUP($D43,'Large credit exposures'!$B$27:$T$76,'LEX Data 1'!R$1,FALSE)=0,"",VLOOKUP($D43,'Large credit exposures'!$B$27:$T$76,'LEX Data 1'!R$1,FALSE)),"")</f>
        <v/>
      </c>
      <c r="S43" s="167" t="str">
        <f>IFERROR(IF(VLOOKUP($D43,'Large credit exposures'!$B$27:$T$76,'LEX Data 1'!S$1,FALSE)=0,"",VLOOKUP($D43,'Large credit exposures'!$B$27:$T$76,'LEX Data 1'!S$1,FALSE)),"")</f>
        <v/>
      </c>
      <c r="T43" s="167" t="str">
        <f>IFERROR(IF(VLOOKUP($D43,'Large credit exposures'!$B$27:$T$76,'LEX Data 1'!T$1,FALSE)=0,"",VLOOKUP($D43,'Large credit exposures'!$B$27:$T$76,'LEX Data 1'!T$1,FALSE)),"")</f>
        <v/>
      </c>
      <c r="U43" s="167" t="str">
        <f>IFERROR(IF(VLOOKUP($D43,'Large credit exposures'!$B$27:$T$76,'LEX Data 1'!U$1,FALSE)=0,"",VLOOKUP($D43,'Large credit exposures'!$B$27:$T$76,'LEX Data 1'!U$1,FALSE)),"")</f>
        <v/>
      </c>
      <c r="V43" s="167" t="str">
        <f>IFERROR(IF(VLOOKUP($D43,'Large credit exposures'!$B$27:$T$76,'LEX Data 1'!V$1,FALSE)=0,"",VLOOKUP($D43,'Large credit exposures'!$B$27:$T$76,'LEX Data 1'!V$1,FALSE)),"")</f>
        <v/>
      </c>
      <c r="W43" s="167" t="str">
        <f>IFERROR(VLOOKUP(_xlfn.AGGREGATE(4,6,Y43:AA43),Lists!Q:R,2,FALSE),"")</f>
        <v/>
      </c>
      <c r="Y43" s="167" t="str">
        <f>IFERROR(VLOOKUP(G43,Lists!I:M,5,FALSE),"")</f>
        <v/>
      </c>
      <c r="Z43" s="167" t="str">
        <f>IFERROR(VLOOKUP(H43,Lists!J:N,5,FALSE),"")</f>
        <v/>
      </c>
      <c r="AA43" s="167" t="str">
        <f>IFERROR(VLOOKUP(I43,Lists!K:O,5,FALSE),"")</f>
        <v/>
      </c>
      <c r="AB43" s="167" t="str">
        <f>IFERROR(VLOOKUP(J43,Lists!L:P,5,FALSE),"")</f>
        <v/>
      </c>
    </row>
    <row r="44" spans="1:28" ht="16.5">
      <c r="A44" s="173" t="str">
        <f>Cover!$E$18</f>
        <v>Select from list</v>
      </c>
      <c r="B44" s="167" t="str">
        <f>Cover!$E$10</f>
        <v>Select from list</v>
      </c>
      <c r="C44" s="167" t="str">
        <f t="shared" si="0"/>
        <v/>
      </c>
      <c r="D44" s="163" t="s">
        <v>170</v>
      </c>
      <c r="E44" s="167" t="str">
        <f>IFERROR(IF(VLOOKUP($D44,'Large credit exposures'!$B$27:$T$76,'LEX Data 1'!E$1,FALSE)=0,"",VLOOKUP($D44,'Large credit exposures'!$B$27:$T$76,'LEX Data 1'!E$1,FALSE)),"")</f>
        <v/>
      </c>
      <c r="F44" s="167" t="str">
        <f>IFERROR(IF(VLOOKUP($D44,'Large credit exposures'!$B$27:$T$76,'LEX Data 1'!F$1,FALSE)=0,"",VLOOKUP($D44,'Large credit exposures'!$B$27:$T$76,'LEX Data 1'!F$1,FALSE)),"")</f>
        <v/>
      </c>
      <c r="G44" s="167" t="str">
        <f>IFERROR(IF(VLOOKUP($D44,'Large credit exposures'!$B$27:$T$76,'LEX Data 1'!G$1,FALSE)=0,"",VLOOKUP($D44,'Large credit exposures'!$B$27:$T$76,'LEX Data 1'!G$1,FALSE)),"")</f>
        <v/>
      </c>
      <c r="H44" s="167" t="str">
        <f>IFERROR(IF(VLOOKUP($D44,'Large credit exposures'!$B$27:$T$76,'LEX Data 1'!H$1,FALSE)=0,"",VLOOKUP($D44,'Large credit exposures'!$B$27:$T$76,'LEX Data 1'!H$1,FALSE)),"")</f>
        <v/>
      </c>
      <c r="I44" s="167" t="str">
        <f>IFERROR(IF(VLOOKUP($D44,'Large credit exposures'!$B$27:$T$76,'LEX Data 1'!I$1,FALSE)=0,"",VLOOKUP($D44,'Large credit exposures'!$B$27:$T$76,'LEX Data 1'!I$1,FALSE)),"")</f>
        <v/>
      </c>
      <c r="J44" s="167" t="str">
        <f>IFERROR(IF(VLOOKUP($D44,'Large credit exposures'!$B$27:$T$76,'LEX Data 1'!J$1,FALSE)=0,"",VLOOKUP($D44,'Large credit exposures'!$B$27:$T$76,'LEX Data 1'!J$1,FALSE)),"")</f>
        <v/>
      </c>
      <c r="K44" s="167" t="str">
        <f>IFERROR(IF(VLOOKUP($D44,'Large credit exposures'!$B$27:$T$76,'LEX Data 1'!K$1,FALSE)=0,"",VLOOKUP($D44,'Large credit exposures'!$B$27:$T$76,'LEX Data 1'!K$1,FALSE)),"")</f>
        <v/>
      </c>
      <c r="L44" s="167" t="str">
        <f>IFERROR(IF(VLOOKUP($D44,'Large credit exposures'!$B$27:$T$76,'LEX Data 1'!L$1,FALSE)=0,"",VLOOKUP($D44,'Large credit exposures'!$B$27:$T$76,'LEX Data 1'!L$1,FALSE)),"")</f>
        <v/>
      </c>
      <c r="M44" s="167" t="str">
        <f>IFERROR(IF(VLOOKUP($D44,'Large credit exposures'!$B$27:$T$76,'LEX Data 1'!M$1,FALSE)=0,"",VLOOKUP($D44,'Large credit exposures'!$B$27:$T$76,'LEX Data 1'!M$1,FALSE)),"")</f>
        <v/>
      </c>
      <c r="N44" s="167" t="str">
        <f>IFERROR(IF(VLOOKUP($D44,'Large credit exposures'!$B$27:$T$76,'LEX Data 1'!N$1,FALSE)=0,"",VLOOKUP($D44,'Large credit exposures'!$B$27:$T$76,'LEX Data 1'!N$1,FALSE)),"")</f>
        <v/>
      </c>
      <c r="O44" s="167" t="str">
        <f>IFERROR(IF(VLOOKUP($D44,'Large credit exposures'!$B$27:$T$76,'LEX Data 1'!O$1,FALSE)=0,"",VLOOKUP($D44,'Large credit exposures'!$B$27:$T$76,'LEX Data 1'!O$1,FALSE)),"")</f>
        <v/>
      </c>
      <c r="P44" s="167" t="str">
        <f>IFERROR(IF(VLOOKUP($D44,'Large credit exposures'!$B$27:$T$76,'LEX Data 1'!P$1,FALSE)=0,"",VLOOKUP($D44,'Large credit exposures'!$B$27:$T$76,'LEX Data 1'!P$1,FALSE)),"")</f>
        <v/>
      </c>
      <c r="Q44" s="167" t="str">
        <f>IFERROR(IF(VLOOKUP($D44,'Large credit exposures'!$B$27:$T$76,'LEX Data 1'!Q$1,FALSE)=0,"",VLOOKUP($D44,'Large credit exposures'!$B$27:$T$76,'LEX Data 1'!Q$1,FALSE)),"")</f>
        <v/>
      </c>
      <c r="R44" s="167" t="str">
        <f>IFERROR(IF(VLOOKUP($D44,'Large credit exposures'!$B$27:$T$76,'LEX Data 1'!R$1,FALSE)=0,"",VLOOKUP($D44,'Large credit exposures'!$B$27:$T$76,'LEX Data 1'!R$1,FALSE)),"")</f>
        <v/>
      </c>
      <c r="S44" s="167" t="str">
        <f>IFERROR(IF(VLOOKUP($D44,'Large credit exposures'!$B$27:$T$76,'LEX Data 1'!S$1,FALSE)=0,"",VLOOKUP($D44,'Large credit exposures'!$B$27:$T$76,'LEX Data 1'!S$1,FALSE)),"")</f>
        <v/>
      </c>
      <c r="T44" s="167" t="str">
        <f>IFERROR(IF(VLOOKUP($D44,'Large credit exposures'!$B$27:$T$76,'LEX Data 1'!T$1,FALSE)=0,"",VLOOKUP($D44,'Large credit exposures'!$B$27:$T$76,'LEX Data 1'!T$1,FALSE)),"")</f>
        <v/>
      </c>
      <c r="U44" s="167" t="str">
        <f>IFERROR(IF(VLOOKUP($D44,'Large credit exposures'!$B$27:$T$76,'LEX Data 1'!U$1,FALSE)=0,"",VLOOKUP($D44,'Large credit exposures'!$B$27:$T$76,'LEX Data 1'!U$1,FALSE)),"")</f>
        <v/>
      </c>
      <c r="V44" s="167" t="str">
        <f>IFERROR(IF(VLOOKUP($D44,'Large credit exposures'!$B$27:$T$76,'LEX Data 1'!V$1,FALSE)=0,"",VLOOKUP($D44,'Large credit exposures'!$B$27:$T$76,'LEX Data 1'!V$1,FALSE)),"")</f>
        <v/>
      </c>
      <c r="W44" s="167" t="str">
        <f>IFERROR(VLOOKUP(_xlfn.AGGREGATE(4,6,Y44:AA44),Lists!Q:R,2,FALSE),"")</f>
        <v/>
      </c>
      <c r="Y44" s="167" t="str">
        <f>IFERROR(VLOOKUP(G44,Lists!I:M,5,FALSE),"")</f>
        <v/>
      </c>
      <c r="Z44" s="167" t="str">
        <f>IFERROR(VLOOKUP(H44,Lists!J:N,5,FALSE),"")</f>
        <v/>
      </c>
      <c r="AA44" s="167" t="str">
        <f>IFERROR(VLOOKUP(I44,Lists!K:O,5,FALSE),"")</f>
        <v/>
      </c>
      <c r="AB44" s="167" t="str">
        <f>IFERROR(VLOOKUP(J44,Lists!L:P,5,FALSE),"")</f>
        <v/>
      </c>
    </row>
    <row r="45" spans="1:28" ht="16.5">
      <c r="A45" s="173" t="str">
        <f>Cover!$E$18</f>
        <v>Select from list</v>
      </c>
      <c r="B45" s="167" t="str">
        <f>Cover!$E$10</f>
        <v>Select from list</v>
      </c>
      <c r="C45" s="167" t="str">
        <f t="shared" si="0"/>
        <v/>
      </c>
      <c r="D45" s="163" t="s">
        <v>171</v>
      </c>
      <c r="E45" s="167" t="str">
        <f>IFERROR(IF(VLOOKUP($D45,'Large credit exposures'!$B$27:$T$76,'LEX Data 1'!E$1,FALSE)=0,"",VLOOKUP($D45,'Large credit exposures'!$B$27:$T$76,'LEX Data 1'!E$1,FALSE)),"")</f>
        <v/>
      </c>
      <c r="F45" s="167" t="str">
        <f>IFERROR(IF(VLOOKUP($D45,'Large credit exposures'!$B$27:$T$76,'LEX Data 1'!F$1,FALSE)=0,"",VLOOKUP($D45,'Large credit exposures'!$B$27:$T$76,'LEX Data 1'!F$1,FALSE)),"")</f>
        <v/>
      </c>
      <c r="G45" s="167" t="str">
        <f>IFERROR(IF(VLOOKUP($D45,'Large credit exposures'!$B$27:$T$76,'LEX Data 1'!G$1,FALSE)=0,"",VLOOKUP($D45,'Large credit exposures'!$B$27:$T$76,'LEX Data 1'!G$1,FALSE)),"")</f>
        <v/>
      </c>
      <c r="H45" s="167" t="str">
        <f>IFERROR(IF(VLOOKUP($D45,'Large credit exposures'!$B$27:$T$76,'LEX Data 1'!H$1,FALSE)=0,"",VLOOKUP($D45,'Large credit exposures'!$B$27:$T$76,'LEX Data 1'!H$1,FALSE)),"")</f>
        <v/>
      </c>
      <c r="I45" s="167" t="str">
        <f>IFERROR(IF(VLOOKUP($D45,'Large credit exposures'!$B$27:$T$76,'LEX Data 1'!I$1,FALSE)=0,"",VLOOKUP($D45,'Large credit exposures'!$B$27:$T$76,'LEX Data 1'!I$1,FALSE)),"")</f>
        <v/>
      </c>
      <c r="J45" s="167" t="str">
        <f>IFERROR(IF(VLOOKUP($D45,'Large credit exposures'!$B$27:$T$76,'LEX Data 1'!J$1,FALSE)=0,"",VLOOKUP($D45,'Large credit exposures'!$B$27:$T$76,'LEX Data 1'!J$1,FALSE)),"")</f>
        <v/>
      </c>
      <c r="K45" s="167" t="str">
        <f>IFERROR(IF(VLOOKUP($D45,'Large credit exposures'!$B$27:$T$76,'LEX Data 1'!K$1,FALSE)=0,"",VLOOKUP($D45,'Large credit exposures'!$B$27:$T$76,'LEX Data 1'!K$1,FALSE)),"")</f>
        <v/>
      </c>
      <c r="L45" s="167" t="str">
        <f>IFERROR(IF(VLOOKUP($D45,'Large credit exposures'!$B$27:$T$76,'LEX Data 1'!L$1,FALSE)=0,"",VLOOKUP($D45,'Large credit exposures'!$B$27:$T$76,'LEX Data 1'!L$1,FALSE)),"")</f>
        <v/>
      </c>
      <c r="M45" s="167" t="str">
        <f>IFERROR(IF(VLOOKUP($D45,'Large credit exposures'!$B$27:$T$76,'LEX Data 1'!M$1,FALSE)=0,"",VLOOKUP($D45,'Large credit exposures'!$B$27:$T$76,'LEX Data 1'!M$1,FALSE)),"")</f>
        <v/>
      </c>
      <c r="N45" s="167" t="str">
        <f>IFERROR(IF(VLOOKUP($D45,'Large credit exposures'!$B$27:$T$76,'LEX Data 1'!N$1,FALSE)=0,"",VLOOKUP($D45,'Large credit exposures'!$B$27:$T$76,'LEX Data 1'!N$1,FALSE)),"")</f>
        <v/>
      </c>
      <c r="O45" s="167" t="str">
        <f>IFERROR(IF(VLOOKUP($D45,'Large credit exposures'!$B$27:$T$76,'LEX Data 1'!O$1,FALSE)=0,"",VLOOKUP($D45,'Large credit exposures'!$B$27:$T$76,'LEX Data 1'!O$1,FALSE)),"")</f>
        <v/>
      </c>
      <c r="P45" s="167" t="str">
        <f>IFERROR(IF(VLOOKUP($D45,'Large credit exposures'!$B$27:$T$76,'LEX Data 1'!P$1,FALSE)=0,"",VLOOKUP($D45,'Large credit exposures'!$B$27:$T$76,'LEX Data 1'!P$1,FALSE)),"")</f>
        <v/>
      </c>
      <c r="Q45" s="167" t="str">
        <f>IFERROR(IF(VLOOKUP($D45,'Large credit exposures'!$B$27:$T$76,'LEX Data 1'!Q$1,FALSE)=0,"",VLOOKUP($D45,'Large credit exposures'!$B$27:$T$76,'LEX Data 1'!Q$1,FALSE)),"")</f>
        <v/>
      </c>
      <c r="R45" s="167" t="str">
        <f>IFERROR(IF(VLOOKUP($D45,'Large credit exposures'!$B$27:$T$76,'LEX Data 1'!R$1,FALSE)=0,"",VLOOKUP($D45,'Large credit exposures'!$B$27:$T$76,'LEX Data 1'!R$1,FALSE)),"")</f>
        <v/>
      </c>
      <c r="S45" s="167" t="str">
        <f>IFERROR(IF(VLOOKUP($D45,'Large credit exposures'!$B$27:$T$76,'LEX Data 1'!S$1,FALSE)=0,"",VLOOKUP($D45,'Large credit exposures'!$B$27:$T$76,'LEX Data 1'!S$1,FALSE)),"")</f>
        <v/>
      </c>
      <c r="T45" s="167" t="str">
        <f>IFERROR(IF(VLOOKUP($D45,'Large credit exposures'!$B$27:$T$76,'LEX Data 1'!T$1,FALSE)=0,"",VLOOKUP($D45,'Large credit exposures'!$B$27:$T$76,'LEX Data 1'!T$1,FALSE)),"")</f>
        <v/>
      </c>
      <c r="U45" s="167" t="str">
        <f>IFERROR(IF(VLOOKUP($D45,'Large credit exposures'!$B$27:$T$76,'LEX Data 1'!U$1,FALSE)=0,"",VLOOKUP($D45,'Large credit exposures'!$B$27:$T$76,'LEX Data 1'!U$1,FALSE)),"")</f>
        <v/>
      </c>
      <c r="V45" s="167" t="str">
        <f>IFERROR(IF(VLOOKUP($D45,'Large credit exposures'!$B$27:$T$76,'LEX Data 1'!V$1,FALSE)=0,"",VLOOKUP($D45,'Large credit exposures'!$B$27:$T$76,'LEX Data 1'!V$1,FALSE)),"")</f>
        <v/>
      </c>
      <c r="W45" s="167" t="str">
        <f>IFERROR(VLOOKUP(_xlfn.AGGREGATE(4,6,Y45:AA45),Lists!Q:R,2,FALSE),"")</f>
        <v/>
      </c>
      <c r="Y45" s="167" t="str">
        <f>IFERROR(VLOOKUP(G45,Lists!I:M,5,FALSE),"")</f>
        <v/>
      </c>
      <c r="Z45" s="167" t="str">
        <f>IFERROR(VLOOKUP(H45,Lists!J:N,5,FALSE),"")</f>
        <v/>
      </c>
      <c r="AA45" s="167" t="str">
        <f>IFERROR(VLOOKUP(I45,Lists!K:O,5,FALSE),"")</f>
        <v/>
      </c>
      <c r="AB45" s="167" t="str">
        <f>IFERROR(VLOOKUP(J45,Lists!L:P,5,FALSE),"")</f>
        <v/>
      </c>
    </row>
    <row r="46" spans="1:28" ht="16.5">
      <c r="A46" s="173" t="str">
        <f>Cover!$E$18</f>
        <v>Select from list</v>
      </c>
      <c r="B46" s="167" t="str">
        <f>Cover!$E$10</f>
        <v>Select from list</v>
      </c>
      <c r="C46" s="167" t="str">
        <f t="shared" si="0"/>
        <v/>
      </c>
      <c r="D46" s="163" t="s">
        <v>172</v>
      </c>
      <c r="E46" s="167" t="str">
        <f>IFERROR(IF(VLOOKUP($D46,'Large credit exposures'!$B$27:$T$76,'LEX Data 1'!E$1,FALSE)=0,"",VLOOKUP($D46,'Large credit exposures'!$B$27:$T$76,'LEX Data 1'!E$1,FALSE)),"")</f>
        <v/>
      </c>
      <c r="F46" s="167" t="str">
        <f>IFERROR(IF(VLOOKUP($D46,'Large credit exposures'!$B$27:$T$76,'LEX Data 1'!F$1,FALSE)=0,"",VLOOKUP($D46,'Large credit exposures'!$B$27:$T$76,'LEX Data 1'!F$1,FALSE)),"")</f>
        <v/>
      </c>
      <c r="G46" s="167" t="str">
        <f>IFERROR(IF(VLOOKUP($D46,'Large credit exposures'!$B$27:$T$76,'LEX Data 1'!G$1,FALSE)=0,"",VLOOKUP($D46,'Large credit exposures'!$B$27:$T$76,'LEX Data 1'!G$1,FALSE)),"")</f>
        <v/>
      </c>
      <c r="H46" s="167" t="str">
        <f>IFERROR(IF(VLOOKUP($D46,'Large credit exposures'!$B$27:$T$76,'LEX Data 1'!H$1,FALSE)=0,"",VLOOKUP($D46,'Large credit exposures'!$B$27:$T$76,'LEX Data 1'!H$1,FALSE)),"")</f>
        <v/>
      </c>
      <c r="I46" s="167" t="str">
        <f>IFERROR(IF(VLOOKUP($D46,'Large credit exposures'!$B$27:$T$76,'LEX Data 1'!I$1,FALSE)=0,"",VLOOKUP($D46,'Large credit exposures'!$B$27:$T$76,'LEX Data 1'!I$1,FALSE)),"")</f>
        <v/>
      </c>
      <c r="J46" s="167" t="str">
        <f>IFERROR(IF(VLOOKUP($D46,'Large credit exposures'!$B$27:$T$76,'LEX Data 1'!J$1,FALSE)=0,"",VLOOKUP($D46,'Large credit exposures'!$B$27:$T$76,'LEX Data 1'!J$1,FALSE)),"")</f>
        <v/>
      </c>
      <c r="K46" s="167" t="str">
        <f>IFERROR(IF(VLOOKUP($D46,'Large credit exposures'!$B$27:$T$76,'LEX Data 1'!K$1,FALSE)=0,"",VLOOKUP($D46,'Large credit exposures'!$B$27:$T$76,'LEX Data 1'!K$1,FALSE)),"")</f>
        <v/>
      </c>
      <c r="L46" s="167" t="str">
        <f>IFERROR(IF(VLOOKUP($D46,'Large credit exposures'!$B$27:$T$76,'LEX Data 1'!L$1,FALSE)=0,"",VLOOKUP($D46,'Large credit exposures'!$B$27:$T$76,'LEX Data 1'!L$1,FALSE)),"")</f>
        <v/>
      </c>
      <c r="M46" s="167" t="str">
        <f>IFERROR(IF(VLOOKUP($D46,'Large credit exposures'!$B$27:$T$76,'LEX Data 1'!M$1,FALSE)=0,"",VLOOKUP($D46,'Large credit exposures'!$B$27:$T$76,'LEX Data 1'!M$1,FALSE)),"")</f>
        <v/>
      </c>
      <c r="N46" s="167" t="str">
        <f>IFERROR(IF(VLOOKUP($D46,'Large credit exposures'!$B$27:$T$76,'LEX Data 1'!N$1,FALSE)=0,"",VLOOKUP($D46,'Large credit exposures'!$B$27:$T$76,'LEX Data 1'!N$1,FALSE)),"")</f>
        <v/>
      </c>
      <c r="O46" s="167" t="str">
        <f>IFERROR(IF(VLOOKUP($D46,'Large credit exposures'!$B$27:$T$76,'LEX Data 1'!O$1,FALSE)=0,"",VLOOKUP($D46,'Large credit exposures'!$B$27:$T$76,'LEX Data 1'!O$1,FALSE)),"")</f>
        <v/>
      </c>
      <c r="P46" s="167" t="str">
        <f>IFERROR(IF(VLOOKUP($D46,'Large credit exposures'!$B$27:$T$76,'LEX Data 1'!P$1,FALSE)=0,"",VLOOKUP($D46,'Large credit exposures'!$B$27:$T$76,'LEX Data 1'!P$1,FALSE)),"")</f>
        <v/>
      </c>
      <c r="Q46" s="167" t="str">
        <f>IFERROR(IF(VLOOKUP($D46,'Large credit exposures'!$B$27:$T$76,'LEX Data 1'!Q$1,FALSE)=0,"",VLOOKUP($D46,'Large credit exposures'!$B$27:$T$76,'LEX Data 1'!Q$1,FALSE)),"")</f>
        <v/>
      </c>
      <c r="R46" s="167" t="str">
        <f>IFERROR(IF(VLOOKUP($D46,'Large credit exposures'!$B$27:$T$76,'LEX Data 1'!R$1,FALSE)=0,"",VLOOKUP($D46,'Large credit exposures'!$B$27:$T$76,'LEX Data 1'!R$1,FALSE)),"")</f>
        <v/>
      </c>
      <c r="S46" s="167" t="str">
        <f>IFERROR(IF(VLOOKUP($D46,'Large credit exposures'!$B$27:$T$76,'LEX Data 1'!S$1,FALSE)=0,"",VLOOKUP($D46,'Large credit exposures'!$B$27:$T$76,'LEX Data 1'!S$1,FALSE)),"")</f>
        <v/>
      </c>
      <c r="T46" s="167" t="str">
        <f>IFERROR(IF(VLOOKUP($D46,'Large credit exposures'!$B$27:$T$76,'LEX Data 1'!T$1,FALSE)=0,"",VLOOKUP($D46,'Large credit exposures'!$B$27:$T$76,'LEX Data 1'!T$1,FALSE)),"")</f>
        <v/>
      </c>
      <c r="U46" s="167" t="str">
        <f>IFERROR(IF(VLOOKUP($D46,'Large credit exposures'!$B$27:$T$76,'LEX Data 1'!U$1,FALSE)=0,"",VLOOKUP($D46,'Large credit exposures'!$B$27:$T$76,'LEX Data 1'!U$1,FALSE)),"")</f>
        <v/>
      </c>
      <c r="V46" s="167" t="str">
        <f>IFERROR(IF(VLOOKUP($D46,'Large credit exposures'!$B$27:$T$76,'LEX Data 1'!V$1,FALSE)=0,"",VLOOKUP($D46,'Large credit exposures'!$B$27:$T$76,'LEX Data 1'!V$1,FALSE)),"")</f>
        <v/>
      </c>
      <c r="W46" s="167" t="str">
        <f>IFERROR(VLOOKUP(_xlfn.AGGREGATE(4,6,Y46:AA46),Lists!Q:R,2,FALSE),"")</f>
        <v/>
      </c>
      <c r="Y46" s="167" t="str">
        <f>IFERROR(VLOOKUP(G46,Lists!I:M,5,FALSE),"")</f>
        <v/>
      </c>
      <c r="Z46" s="167" t="str">
        <f>IFERROR(VLOOKUP(H46,Lists!J:N,5,FALSE),"")</f>
        <v/>
      </c>
      <c r="AA46" s="167" t="str">
        <f>IFERROR(VLOOKUP(I46,Lists!K:O,5,FALSE),"")</f>
        <v/>
      </c>
      <c r="AB46" s="167" t="str">
        <f>IFERROR(VLOOKUP(J46,Lists!L:P,5,FALSE),"")</f>
        <v/>
      </c>
    </row>
    <row r="47" spans="1:28" ht="16.5">
      <c r="A47" s="173" t="str">
        <f>Cover!$E$18</f>
        <v>Select from list</v>
      </c>
      <c r="B47" s="167" t="str">
        <f>Cover!$E$10</f>
        <v>Select from list</v>
      </c>
      <c r="C47" s="167" t="str">
        <f t="shared" si="0"/>
        <v/>
      </c>
      <c r="D47" s="163" t="s">
        <v>173</v>
      </c>
      <c r="E47" s="167" t="str">
        <f>IFERROR(IF(VLOOKUP($D47,'Large credit exposures'!$B$27:$T$76,'LEX Data 1'!E$1,FALSE)=0,"",VLOOKUP($D47,'Large credit exposures'!$B$27:$T$76,'LEX Data 1'!E$1,FALSE)),"")</f>
        <v/>
      </c>
      <c r="F47" s="167" t="str">
        <f>IFERROR(IF(VLOOKUP($D47,'Large credit exposures'!$B$27:$T$76,'LEX Data 1'!F$1,FALSE)=0,"",VLOOKUP($D47,'Large credit exposures'!$B$27:$T$76,'LEX Data 1'!F$1,FALSE)),"")</f>
        <v/>
      </c>
      <c r="G47" s="167" t="str">
        <f>IFERROR(IF(VLOOKUP($D47,'Large credit exposures'!$B$27:$T$76,'LEX Data 1'!G$1,FALSE)=0,"",VLOOKUP($D47,'Large credit exposures'!$B$27:$T$76,'LEX Data 1'!G$1,FALSE)),"")</f>
        <v/>
      </c>
      <c r="H47" s="167" t="str">
        <f>IFERROR(IF(VLOOKUP($D47,'Large credit exposures'!$B$27:$T$76,'LEX Data 1'!H$1,FALSE)=0,"",VLOOKUP($D47,'Large credit exposures'!$B$27:$T$76,'LEX Data 1'!H$1,FALSE)),"")</f>
        <v/>
      </c>
      <c r="I47" s="167" t="str">
        <f>IFERROR(IF(VLOOKUP($D47,'Large credit exposures'!$B$27:$T$76,'LEX Data 1'!I$1,FALSE)=0,"",VLOOKUP($D47,'Large credit exposures'!$B$27:$T$76,'LEX Data 1'!I$1,FALSE)),"")</f>
        <v/>
      </c>
      <c r="J47" s="167" t="str">
        <f>IFERROR(IF(VLOOKUP($D47,'Large credit exposures'!$B$27:$T$76,'LEX Data 1'!J$1,FALSE)=0,"",VLOOKUP($D47,'Large credit exposures'!$B$27:$T$76,'LEX Data 1'!J$1,FALSE)),"")</f>
        <v/>
      </c>
      <c r="K47" s="167" t="str">
        <f>IFERROR(IF(VLOOKUP($D47,'Large credit exposures'!$B$27:$T$76,'LEX Data 1'!K$1,FALSE)=0,"",VLOOKUP($D47,'Large credit exposures'!$B$27:$T$76,'LEX Data 1'!K$1,FALSE)),"")</f>
        <v/>
      </c>
      <c r="L47" s="167" t="str">
        <f>IFERROR(IF(VLOOKUP($D47,'Large credit exposures'!$B$27:$T$76,'LEX Data 1'!L$1,FALSE)=0,"",VLOOKUP($D47,'Large credit exposures'!$B$27:$T$76,'LEX Data 1'!L$1,FALSE)),"")</f>
        <v/>
      </c>
      <c r="M47" s="167" t="str">
        <f>IFERROR(IF(VLOOKUP($D47,'Large credit exposures'!$B$27:$T$76,'LEX Data 1'!M$1,FALSE)=0,"",VLOOKUP($D47,'Large credit exposures'!$B$27:$T$76,'LEX Data 1'!M$1,FALSE)),"")</f>
        <v/>
      </c>
      <c r="N47" s="167" t="str">
        <f>IFERROR(IF(VLOOKUP($D47,'Large credit exposures'!$B$27:$T$76,'LEX Data 1'!N$1,FALSE)=0,"",VLOOKUP($D47,'Large credit exposures'!$B$27:$T$76,'LEX Data 1'!N$1,FALSE)),"")</f>
        <v/>
      </c>
      <c r="O47" s="167" t="str">
        <f>IFERROR(IF(VLOOKUP($D47,'Large credit exposures'!$B$27:$T$76,'LEX Data 1'!O$1,FALSE)=0,"",VLOOKUP($D47,'Large credit exposures'!$B$27:$T$76,'LEX Data 1'!O$1,FALSE)),"")</f>
        <v/>
      </c>
      <c r="P47" s="167" t="str">
        <f>IFERROR(IF(VLOOKUP($D47,'Large credit exposures'!$B$27:$T$76,'LEX Data 1'!P$1,FALSE)=0,"",VLOOKUP($D47,'Large credit exposures'!$B$27:$T$76,'LEX Data 1'!P$1,FALSE)),"")</f>
        <v/>
      </c>
      <c r="Q47" s="167" t="str">
        <f>IFERROR(IF(VLOOKUP($D47,'Large credit exposures'!$B$27:$T$76,'LEX Data 1'!Q$1,FALSE)=0,"",VLOOKUP($D47,'Large credit exposures'!$B$27:$T$76,'LEX Data 1'!Q$1,FALSE)),"")</f>
        <v/>
      </c>
      <c r="R47" s="167" t="str">
        <f>IFERROR(IF(VLOOKUP($D47,'Large credit exposures'!$B$27:$T$76,'LEX Data 1'!R$1,FALSE)=0,"",VLOOKUP($D47,'Large credit exposures'!$B$27:$T$76,'LEX Data 1'!R$1,FALSE)),"")</f>
        <v/>
      </c>
      <c r="S47" s="167" t="str">
        <f>IFERROR(IF(VLOOKUP($D47,'Large credit exposures'!$B$27:$T$76,'LEX Data 1'!S$1,FALSE)=0,"",VLOOKUP($D47,'Large credit exposures'!$B$27:$T$76,'LEX Data 1'!S$1,FALSE)),"")</f>
        <v/>
      </c>
      <c r="T47" s="167" t="str">
        <f>IFERROR(IF(VLOOKUP($D47,'Large credit exposures'!$B$27:$T$76,'LEX Data 1'!T$1,FALSE)=0,"",VLOOKUP($D47,'Large credit exposures'!$B$27:$T$76,'LEX Data 1'!T$1,FALSE)),"")</f>
        <v/>
      </c>
      <c r="U47" s="167" t="str">
        <f>IFERROR(IF(VLOOKUP($D47,'Large credit exposures'!$B$27:$T$76,'LEX Data 1'!U$1,FALSE)=0,"",VLOOKUP($D47,'Large credit exposures'!$B$27:$T$76,'LEX Data 1'!U$1,FALSE)),"")</f>
        <v/>
      </c>
      <c r="V47" s="167" t="str">
        <f>IFERROR(IF(VLOOKUP($D47,'Large credit exposures'!$B$27:$T$76,'LEX Data 1'!V$1,FALSE)=0,"",VLOOKUP($D47,'Large credit exposures'!$B$27:$T$76,'LEX Data 1'!V$1,FALSE)),"")</f>
        <v/>
      </c>
      <c r="W47" s="167" t="str">
        <f>IFERROR(VLOOKUP(_xlfn.AGGREGATE(4,6,Y47:AA47),Lists!Q:R,2,FALSE),"")</f>
        <v/>
      </c>
      <c r="Y47" s="167" t="str">
        <f>IFERROR(VLOOKUP(G47,Lists!I:M,5,FALSE),"")</f>
        <v/>
      </c>
      <c r="Z47" s="167" t="str">
        <f>IFERROR(VLOOKUP(H47,Lists!J:N,5,FALSE),"")</f>
        <v/>
      </c>
      <c r="AA47" s="167" t="str">
        <f>IFERROR(VLOOKUP(I47,Lists!K:O,5,FALSE),"")</f>
        <v/>
      </c>
      <c r="AB47" s="167" t="str">
        <f>IFERROR(VLOOKUP(J47,Lists!L:P,5,FALSE),"")</f>
        <v/>
      </c>
    </row>
    <row r="48" spans="1:28" ht="16.5">
      <c r="A48" s="173" t="str">
        <f>Cover!$E$18</f>
        <v>Select from list</v>
      </c>
      <c r="B48" s="167" t="str">
        <f>Cover!$E$10</f>
        <v>Select from list</v>
      </c>
      <c r="C48" s="167" t="str">
        <f t="shared" si="0"/>
        <v/>
      </c>
      <c r="D48" s="168" t="s">
        <v>174</v>
      </c>
      <c r="E48" s="167" t="str">
        <f>IFERROR(IF(VLOOKUP($D48,'Large credit exposures'!$B$27:$T$76,'LEX Data 1'!E$1,FALSE)=0,"",VLOOKUP($D48,'Large credit exposures'!$B$27:$T$76,'LEX Data 1'!E$1,FALSE)),"")</f>
        <v/>
      </c>
      <c r="F48" s="167" t="str">
        <f>IFERROR(IF(VLOOKUP($D48,'Large credit exposures'!$B$27:$T$76,'LEX Data 1'!F$1,FALSE)=0,"",VLOOKUP($D48,'Large credit exposures'!$B$27:$T$76,'LEX Data 1'!F$1,FALSE)),"")</f>
        <v/>
      </c>
      <c r="G48" s="167" t="str">
        <f>IFERROR(IF(VLOOKUP($D48,'Large credit exposures'!$B$27:$T$76,'LEX Data 1'!G$1,FALSE)=0,"",VLOOKUP($D48,'Large credit exposures'!$B$27:$T$76,'LEX Data 1'!G$1,FALSE)),"")</f>
        <v/>
      </c>
      <c r="H48" s="167" t="str">
        <f>IFERROR(IF(VLOOKUP($D48,'Large credit exposures'!$B$27:$T$76,'LEX Data 1'!H$1,FALSE)=0,"",VLOOKUP($D48,'Large credit exposures'!$B$27:$T$76,'LEX Data 1'!H$1,FALSE)),"")</f>
        <v/>
      </c>
      <c r="I48" s="167" t="str">
        <f>IFERROR(IF(VLOOKUP($D48,'Large credit exposures'!$B$27:$T$76,'LEX Data 1'!I$1,FALSE)=0,"",VLOOKUP($D48,'Large credit exposures'!$B$27:$T$76,'LEX Data 1'!I$1,FALSE)),"")</f>
        <v/>
      </c>
      <c r="J48" s="167" t="str">
        <f>IFERROR(IF(VLOOKUP($D48,'Large credit exposures'!$B$27:$T$76,'LEX Data 1'!J$1,FALSE)=0,"",VLOOKUP($D48,'Large credit exposures'!$B$27:$T$76,'LEX Data 1'!J$1,FALSE)),"")</f>
        <v/>
      </c>
      <c r="K48" s="167" t="str">
        <f>IFERROR(IF(VLOOKUP($D48,'Large credit exposures'!$B$27:$T$76,'LEX Data 1'!K$1,FALSE)=0,"",VLOOKUP($D48,'Large credit exposures'!$B$27:$T$76,'LEX Data 1'!K$1,FALSE)),"")</f>
        <v/>
      </c>
      <c r="L48" s="167" t="str">
        <f>IFERROR(IF(VLOOKUP($D48,'Large credit exposures'!$B$27:$T$76,'LEX Data 1'!L$1,FALSE)=0,"",VLOOKUP($D48,'Large credit exposures'!$B$27:$T$76,'LEX Data 1'!L$1,FALSE)),"")</f>
        <v/>
      </c>
      <c r="M48" s="167" t="str">
        <f>IFERROR(IF(VLOOKUP($D48,'Large credit exposures'!$B$27:$T$76,'LEX Data 1'!M$1,FALSE)=0,"",VLOOKUP($D48,'Large credit exposures'!$B$27:$T$76,'LEX Data 1'!M$1,FALSE)),"")</f>
        <v/>
      </c>
      <c r="N48" s="167" t="str">
        <f>IFERROR(IF(VLOOKUP($D48,'Large credit exposures'!$B$27:$T$76,'LEX Data 1'!N$1,FALSE)=0,"",VLOOKUP($D48,'Large credit exposures'!$B$27:$T$76,'LEX Data 1'!N$1,FALSE)),"")</f>
        <v/>
      </c>
      <c r="O48" s="167" t="str">
        <f>IFERROR(IF(VLOOKUP($D48,'Large credit exposures'!$B$27:$T$76,'LEX Data 1'!O$1,FALSE)=0,"",VLOOKUP($D48,'Large credit exposures'!$B$27:$T$76,'LEX Data 1'!O$1,FALSE)),"")</f>
        <v/>
      </c>
      <c r="P48" s="167" t="str">
        <f>IFERROR(IF(VLOOKUP($D48,'Large credit exposures'!$B$27:$T$76,'LEX Data 1'!P$1,FALSE)=0,"",VLOOKUP($D48,'Large credit exposures'!$B$27:$T$76,'LEX Data 1'!P$1,FALSE)),"")</f>
        <v/>
      </c>
      <c r="Q48" s="167" t="str">
        <f>IFERROR(IF(VLOOKUP($D48,'Large credit exposures'!$B$27:$T$76,'LEX Data 1'!Q$1,FALSE)=0,"",VLOOKUP($D48,'Large credit exposures'!$B$27:$T$76,'LEX Data 1'!Q$1,FALSE)),"")</f>
        <v/>
      </c>
      <c r="R48" s="167" t="str">
        <f>IFERROR(IF(VLOOKUP($D48,'Large credit exposures'!$B$27:$T$76,'LEX Data 1'!R$1,FALSE)=0,"",VLOOKUP($D48,'Large credit exposures'!$B$27:$T$76,'LEX Data 1'!R$1,FALSE)),"")</f>
        <v/>
      </c>
      <c r="S48" s="167" t="str">
        <f>IFERROR(IF(VLOOKUP($D48,'Large credit exposures'!$B$27:$T$76,'LEX Data 1'!S$1,FALSE)=0,"",VLOOKUP($D48,'Large credit exposures'!$B$27:$T$76,'LEX Data 1'!S$1,FALSE)),"")</f>
        <v/>
      </c>
      <c r="T48" s="167" t="str">
        <f>IFERROR(IF(VLOOKUP($D48,'Large credit exposures'!$B$27:$T$76,'LEX Data 1'!T$1,FALSE)=0,"",VLOOKUP($D48,'Large credit exposures'!$B$27:$T$76,'LEX Data 1'!T$1,FALSE)),"")</f>
        <v/>
      </c>
      <c r="U48" s="167" t="str">
        <f>IFERROR(IF(VLOOKUP($D48,'Large credit exposures'!$B$27:$T$76,'LEX Data 1'!U$1,FALSE)=0,"",VLOOKUP($D48,'Large credit exposures'!$B$27:$T$76,'LEX Data 1'!U$1,FALSE)),"")</f>
        <v/>
      </c>
      <c r="V48" s="167" t="str">
        <f>IFERROR(IF(VLOOKUP($D48,'Large credit exposures'!$B$27:$T$76,'LEX Data 1'!V$1,FALSE)=0,"",VLOOKUP($D48,'Large credit exposures'!$B$27:$T$76,'LEX Data 1'!V$1,FALSE)),"")</f>
        <v/>
      </c>
      <c r="W48" s="167" t="str">
        <f>IFERROR(VLOOKUP(_xlfn.AGGREGATE(4,6,Y48:AA48),Lists!Q:R,2,FALSE),"")</f>
        <v/>
      </c>
      <c r="Y48" s="167" t="str">
        <f>IFERROR(VLOOKUP(G48,Lists!I:M,5,FALSE),"")</f>
        <v/>
      </c>
      <c r="Z48" s="167" t="str">
        <f>IFERROR(VLOOKUP(H48,Lists!J:N,5,FALSE),"")</f>
        <v/>
      </c>
      <c r="AA48" s="167" t="str">
        <f>IFERROR(VLOOKUP(I48,Lists!K:O,5,FALSE),"")</f>
        <v/>
      </c>
      <c r="AB48" s="167" t="str">
        <f>IFERROR(VLOOKUP(J48,Lists!L:P,5,FALSE),"")</f>
        <v/>
      </c>
    </row>
    <row r="49" spans="1:28" ht="16.5">
      <c r="A49" s="173" t="str">
        <f>Cover!$E$18</f>
        <v>Select from list</v>
      </c>
      <c r="B49" s="167" t="str">
        <f>Cover!$E$10</f>
        <v>Select from list</v>
      </c>
      <c r="C49" s="167" t="str">
        <f t="shared" si="0"/>
        <v/>
      </c>
      <c r="D49" s="168" t="s">
        <v>175</v>
      </c>
      <c r="E49" s="167" t="str">
        <f>IFERROR(IF(VLOOKUP($D49,'Large credit exposures'!$B$27:$T$76,'LEX Data 1'!E$1,FALSE)=0,"",VLOOKUP($D49,'Large credit exposures'!$B$27:$T$76,'LEX Data 1'!E$1,FALSE)),"")</f>
        <v/>
      </c>
      <c r="F49" s="167" t="str">
        <f>IFERROR(IF(VLOOKUP($D49,'Large credit exposures'!$B$27:$T$76,'LEX Data 1'!F$1,FALSE)=0,"",VLOOKUP($D49,'Large credit exposures'!$B$27:$T$76,'LEX Data 1'!F$1,FALSE)),"")</f>
        <v/>
      </c>
      <c r="G49" s="167" t="str">
        <f>IFERROR(IF(VLOOKUP($D49,'Large credit exposures'!$B$27:$T$76,'LEX Data 1'!G$1,FALSE)=0,"",VLOOKUP($D49,'Large credit exposures'!$B$27:$T$76,'LEX Data 1'!G$1,FALSE)),"")</f>
        <v/>
      </c>
      <c r="H49" s="167" t="str">
        <f>IFERROR(IF(VLOOKUP($D49,'Large credit exposures'!$B$27:$T$76,'LEX Data 1'!H$1,FALSE)=0,"",VLOOKUP($D49,'Large credit exposures'!$B$27:$T$76,'LEX Data 1'!H$1,FALSE)),"")</f>
        <v/>
      </c>
      <c r="I49" s="167" t="str">
        <f>IFERROR(IF(VLOOKUP($D49,'Large credit exposures'!$B$27:$T$76,'LEX Data 1'!I$1,FALSE)=0,"",VLOOKUP($D49,'Large credit exposures'!$B$27:$T$76,'LEX Data 1'!I$1,FALSE)),"")</f>
        <v/>
      </c>
      <c r="J49" s="167" t="str">
        <f>IFERROR(IF(VLOOKUP($D49,'Large credit exposures'!$B$27:$T$76,'LEX Data 1'!J$1,FALSE)=0,"",VLOOKUP($D49,'Large credit exposures'!$B$27:$T$76,'LEX Data 1'!J$1,FALSE)),"")</f>
        <v/>
      </c>
      <c r="K49" s="167" t="str">
        <f>IFERROR(IF(VLOOKUP($D49,'Large credit exposures'!$B$27:$T$76,'LEX Data 1'!K$1,FALSE)=0,"",VLOOKUP($D49,'Large credit exposures'!$B$27:$T$76,'LEX Data 1'!K$1,FALSE)),"")</f>
        <v/>
      </c>
      <c r="L49" s="167" t="str">
        <f>IFERROR(IF(VLOOKUP($D49,'Large credit exposures'!$B$27:$T$76,'LEX Data 1'!L$1,FALSE)=0,"",VLOOKUP($D49,'Large credit exposures'!$B$27:$T$76,'LEX Data 1'!L$1,FALSE)),"")</f>
        <v/>
      </c>
      <c r="M49" s="167" t="str">
        <f>IFERROR(IF(VLOOKUP($D49,'Large credit exposures'!$B$27:$T$76,'LEX Data 1'!M$1,FALSE)=0,"",VLOOKUP($D49,'Large credit exposures'!$B$27:$T$76,'LEX Data 1'!M$1,FALSE)),"")</f>
        <v/>
      </c>
      <c r="N49" s="167" t="str">
        <f>IFERROR(IF(VLOOKUP($D49,'Large credit exposures'!$B$27:$T$76,'LEX Data 1'!N$1,FALSE)=0,"",VLOOKUP($D49,'Large credit exposures'!$B$27:$T$76,'LEX Data 1'!N$1,FALSE)),"")</f>
        <v/>
      </c>
      <c r="O49" s="167" t="str">
        <f>IFERROR(IF(VLOOKUP($D49,'Large credit exposures'!$B$27:$T$76,'LEX Data 1'!O$1,FALSE)=0,"",VLOOKUP($D49,'Large credit exposures'!$B$27:$T$76,'LEX Data 1'!O$1,FALSE)),"")</f>
        <v/>
      </c>
      <c r="P49" s="167" t="str">
        <f>IFERROR(IF(VLOOKUP($D49,'Large credit exposures'!$B$27:$T$76,'LEX Data 1'!P$1,FALSE)=0,"",VLOOKUP($D49,'Large credit exposures'!$B$27:$T$76,'LEX Data 1'!P$1,FALSE)),"")</f>
        <v/>
      </c>
      <c r="Q49" s="167" t="str">
        <f>IFERROR(IF(VLOOKUP($D49,'Large credit exposures'!$B$27:$T$76,'LEX Data 1'!Q$1,FALSE)=0,"",VLOOKUP($D49,'Large credit exposures'!$B$27:$T$76,'LEX Data 1'!Q$1,FALSE)),"")</f>
        <v/>
      </c>
      <c r="R49" s="167" t="str">
        <f>IFERROR(IF(VLOOKUP($D49,'Large credit exposures'!$B$27:$T$76,'LEX Data 1'!R$1,FALSE)=0,"",VLOOKUP($D49,'Large credit exposures'!$B$27:$T$76,'LEX Data 1'!R$1,FALSE)),"")</f>
        <v/>
      </c>
      <c r="S49" s="167" t="str">
        <f>IFERROR(IF(VLOOKUP($D49,'Large credit exposures'!$B$27:$T$76,'LEX Data 1'!S$1,FALSE)=0,"",VLOOKUP($D49,'Large credit exposures'!$B$27:$T$76,'LEX Data 1'!S$1,FALSE)),"")</f>
        <v/>
      </c>
      <c r="T49" s="167" t="str">
        <f>IFERROR(IF(VLOOKUP($D49,'Large credit exposures'!$B$27:$T$76,'LEX Data 1'!T$1,FALSE)=0,"",VLOOKUP($D49,'Large credit exposures'!$B$27:$T$76,'LEX Data 1'!T$1,FALSE)),"")</f>
        <v/>
      </c>
      <c r="U49" s="167" t="str">
        <f>IFERROR(IF(VLOOKUP($D49,'Large credit exposures'!$B$27:$T$76,'LEX Data 1'!U$1,FALSE)=0,"",VLOOKUP($D49,'Large credit exposures'!$B$27:$T$76,'LEX Data 1'!U$1,FALSE)),"")</f>
        <v/>
      </c>
      <c r="V49" s="167" t="str">
        <f>IFERROR(IF(VLOOKUP($D49,'Large credit exposures'!$B$27:$T$76,'LEX Data 1'!V$1,FALSE)=0,"",VLOOKUP($D49,'Large credit exposures'!$B$27:$T$76,'LEX Data 1'!V$1,FALSE)),"")</f>
        <v/>
      </c>
      <c r="W49" s="167" t="str">
        <f>IFERROR(VLOOKUP(_xlfn.AGGREGATE(4,6,Y49:AA49),Lists!Q:R,2,FALSE),"")</f>
        <v/>
      </c>
      <c r="Y49" s="167" t="str">
        <f>IFERROR(VLOOKUP(G49,Lists!I:M,5,FALSE),"")</f>
        <v/>
      </c>
      <c r="Z49" s="167" t="str">
        <f>IFERROR(VLOOKUP(H49,Lists!J:N,5,FALSE),"")</f>
        <v/>
      </c>
      <c r="AA49" s="167" t="str">
        <f>IFERROR(VLOOKUP(I49,Lists!K:O,5,FALSE),"")</f>
        <v/>
      </c>
      <c r="AB49" s="167" t="str">
        <f>IFERROR(VLOOKUP(J49,Lists!L:P,5,FALSE),"")</f>
        <v/>
      </c>
    </row>
    <row r="50" spans="1:28" ht="16.5">
      <c r="A50" s="173" t="str">
        <f>Cover!$E$18</f>
        <v>Select from list</v>
      </c>
      <c r="B50" s="167" t="str">
        <f>Cover!$E$10</f>
        <v>Select from list</v>
      </c>
      <c r="C50" s="167" t="str">
        <f t="shared" si="0"/>
        <v/>
      </c>
      <c r="D50" s="168" t="s">
        <v>176</v>
      </c>
      <c r="E50" s="167" t="str">
        <f>IFERROR(IF(VLOOKUP($D50,'Large credit exposures'!$B$27:$T$76,'LEX Data 1'!E$1,FALSE)=0,"",VLOOKUP($D50,'Large credit exposures'!$B$27:$T$76,'LEX Data 1'!E$1,FALSE)),"")</f>
        <v/>
      </c>
      <c r="F50" s="167" t="str">
        <f>IFERROR(IF(VLOOKUP($D50,'Large credit exposures'!$B$27:$T$76,'LEX Data 1'!F$1,FALSE)=0,"",VLOOKUP($D50,'Large credit exposures'!$B$27:$T$76,'LEX Data 1'!F$1,FALSE)),"")</f>
        <v/>
      </c>
      <c r="G50" s="167" t="str">
        <f>IFERROR(IF(VLOOKUP($D50,'Large credit exposures'!$B$27:$T$76,'LEX Data 1'!G$1,FALSE)=0,"",VLOOKUP($D50,'Large credit exposures'!$B$27:$T$76,'LEX Data 1'!G$1,FALSE)),"")</f>
        <v/>
      </c>
      <c r="H50" s="167" t="str">
        <f>IFERROR(IF(VLOOKUP($D50,'Large credit exposures'!$B$27:$T$76,'LEX Data 1'!H$1,FALSE)=0,"",VLOOKUP($D50,'Large credit exposures'!$B$27:$T$76,'LEX Data 1'!H$1,FALSE)),"")</f>
        <v/>
      </c>
      <c r="I50" s="167" t="str">
        <f>IFERROR(IF(VLOOKUP($D50,'Large credit exposures'!$B$27:$T$76,'LEX Data 1'!I$1,FALSE)=0,"",VLOOKUP($D50,'Large credit exposures'!$B$27:$T$76,'LEX Data 1'!I$1,FALSE)),"")</f>
        <v/>
      </c>
      <c r="J50" s="167" t="str">
        <f>IFERROR(IF(VLOOKUP($D50,'Large credit exposures'!$B$27:$T$76,'LEX Data 1'!J$1,FALSE)=0,"",VLOOKUP($D50,'Large credit exposures'!$B$27:$T$76,'LEX Data 1'!J$1,FALSE)),"")</f>
        <v/>
      </c>
      <c r="K50" s="167" t="str">
        <f>IFERROR(IF(VLOOKUP($D50,'Large credit exposures'!$B$27:$T$76,'LEX Data 1'!K$1,FALSE)=0,"",VLOOKUP($D50,'Large credit exposures'!$B$27:$T$76,'LEX Data 1'!K$1,FALSE)),"")</f>
        <v/>
      </c>
      <c r="L50" s="167" t="str">
        <f>IFERROR(IF(VLOOKUP($D50,'Large credit exposures'!$B$27:$T$76,'LEX Data 1'!L$1,FALSE)=0,"",VLOOKUP($D50,'Large credit exposures'!$B$27:$T$76,'LEX Data 1'!L$1,FALSE)),"")</f>
        <v/>
      </c>
      <c r="M50" s="167" t="str">
        <f>IFERROR(IF(VLOOKUP($D50,'Large credit exposures'!$B$27:$T$76,'LEX Data 1'!M$1,FALSE)=0,"",VLOOKUP($D50,'Large credit exposures'!$B$27:$T$76,'LEX Data 1'!M$1,FALSE)),"")</f>
        <v/>
      </c>
      <c r="N50" s="167" t="str">
        <f>IFERROR(IF(VLOOKUP($D50,'Large credit exposures'!$B$27:$T$76,'LEX Data 1'!N$1,FALSE)=0,"",VLOOKUP($D50,'Large credit exposures'!$B$27:$T$76,'LEX Data 1'!N$1,FALSE)),"")</f>
        <v/>
      </c>
      <c r="O50" s="167" t="str">
        <f>IFERROR(IF(VLOOKUP($D50,'Large credit exposures'!$B$27:$T$76,'LEX Data 1'!O$1,FALSE)=0,"",VLOOKUP($D50,'Large credit exposures'!$B$27:$T$76,'LEX Data 1'!O$1,FALSE)),"")</f>
        <v/>
      </c>
      <c r="P50" s="167" t="str">
        <f>IFERROR(IF(VLOOKUP($D50,'Large credit exposures'!$B$27:$T$76,'LEX Data 1'!P$1,FALSE)=0,"",VLOOKUP($D50,'Large credit exposures'!$B$27:$T$76,'LEX Data 1'!P$1,FALSE)),"")</f>
        <v/>
      </c>
      <c r="Q50" s="167" t="str">
        <f>IFERROR(IF(VLOOKUP($D50,'Large credit exposures'!$B$27:$T$76,'LEX Data 1'!Q$1,FALSE)=0,"",VLOOKUP($D50,'Large credit exposures'!$B$27:$T$76,'LEX Data 1'!Q$1,FALSE)),"")</f>
        <v/>
      </c>
      <c r="R50" s="167" t="str">
        <f>IFERROR(IF(VLOOKUP($D50,'Large credit exposures'!$B$27:$T$76,'LEX Data 1'!R$1,FALSE)=0,"",VLOOKUP($D50,'Large credit exposures'!$B$27:$T$76,'LEX Data 1'!R$1,FALSE)),"")</f>
        <v/>
      </c>
      <c r="S50" s="167" t="str">
        <f>IFERROR(IF(VLOOKUP($D50,'Large credit exposures'!$B$27:$T$76,'LEX Data 1'!S$1,FALSE)=0,"",VLOOKUP($D50,'Large credit exposures'!$B$27:$T$76,'LEX Data 1'!S$1,FALSE)),"")</f>
        <v/>
      </c>
      <c r="T50" s="167" t="str">
        <f>IFERROR(IF(VLOOKUP($D50,'Large credit exposures'!$B$27:$T$76,'LEX Data 1'!T$1,FALSE)=0,"",VLOOKUP($D50,'Large credit exposures'!$B$27:$T$76,'LEX Data 1'!T$1,FALSE)),"")</f>
        <v/>
      </c>
      <c r="U50" s="167" t="str">
        <f>IFERROR(IF(VLOOKUP($D50,'Large credit exposures'!$B$27:$T$76,'LEX Data 1'!U$1,FALSE)=0,"",VLOOKUP($D50,'Large credit exposures'!$B$27:$T$76,'LEX Data 1'!U$1,FALSE)),"")</f>
        <v/>
      </c>
      <c r="V50" s="167" t="str">
        <f>IFERROR(IF(VLOOKUP($D50,'Large credit exposures'!$B$27:$T$76,'LEX Data 1'!V$1,FALSE)=0,"",VLOOKUP($D50,'Large credit exposures'!$B$27:$T$76,'LEX Data 1'!V$1,FALSE)),"")</f>
        <v/>
      </c>
      <c r="W50" s="167" t="str">
        <f>IFERROR(VLOOKUP(_xlfn.AGGREGATE(4,6,Y50:AA50),Lists!Q:R,2,FALSE),"")</f>
        <v/>
      </c>
      <c r="Y50" s="167" t="str">
        <f>IFERROR(VLOOKUP(G50,Lists!I:M,5,FALSE),"")</f>
        <v/>
      </c>
      <c r="Z50" s="167" t="str">
        <f>IFERROR(VLOOKUP(H50,Lists!J:N,5,FALSE),"")</f>
        <v/>
      </c>
      <c r="AA50" s="167" t="str">
        <f>IFERROR(VLOOKUP(I50,Lists!K:O,5,FALSE),"")</f>
        <v/>
      </c>
      <c r="AB50" s="167" t="str">
        <f>IFERROR(VLOOKUP(J50,Lists!L:P,5,FALSE),"")</f>
        <v/>
      </c>
    </row>
    <row r="51" spans="1:28" ht="16.5">
      <c r="A51" s="173" t="str">
        <f>Cover!$E$18</f>
        <v>Select from list</v>
      </c>
      <c r="B51" s="167" t="str">
        <f>Cover!$E$10</f>
        <v>Select from list</v>
      </c>
      <c r="C51" s="167" t="str">
        <f t="shared" si="0"/>
        <v/>
      </c>
      <c r="D51" s="168" t="s">
        <v>177</v>
      </c>
      <c r="E51" s="167" t="str">
        <f>IFERROR(IF(VLOOKUP($D51,'Large credit exposures'!$B$27:$T$76,'LEX Data 1'!E$1,FALSE)=0,"",VLOOKUP($D51,'Large credit exposures'!$B$27:$T$76,'LEX Data 1'!E$1,FALSE)),"")</f>
        <v/>
      </c>
      <c r="F51" s="167" t="str">
        <f>IFERROR(IF(VLOOKUP($D51,'Large credit exposures'!$B$27:$T$76,'LEX Data 1'!F$1,FALSE)=0,"",VLOOKUP($D51,'Large credit exposures'!$B$27:$T$76,'LEX Data 1'!F$1,FALSE)),"")</f>
        <v/>
      </c>
      <c r="G51" s="167" t="str">
        <f>IFERROR(IF(VLOOKUP($D51,'Large credit exposures'!$B$27:$T$76,'LEX Data 1'!G$1,FALSE)=0,"",VLOOKUP($D51,'Large credit exposures'!$B$27:$T$76,'LEX Data 1'!G$1,FALSE)),"")</f>
        <v/>
      </c>
      <c r="H51" s="167" t="str">
        <f>IFERROR(IF(VLOOKUP($D51,'Large credit exposures'!$B$27:$T$76,'LEX Data 1'!H$1,FALSE)=0,"",VLOOKUP($D51,'Large credit exposures'!$B$27:$T$76,'LEX Data 1'!H$1,FALSE)),"")</f>
        <v/>
      </c>
      <c r="I51" s="167" t="str">
        <f>IFERROR(IF(VLOOKUP($D51,'Large credit exposures'!$B$27:$T$76,'LEX Data 1'!I$1,FALSE)=0,"",VLOOKUP($D51,'Large credit exposures'!$B$27:$T$76,'LEX Data 1'!I$1,FALSE)),"")</f>
        <v/>
      </c>
      <c r="J51" s="167" t="str">
        <f>IFERROR(IF(VLOOKUP($D51,'Large credit exposures'!$B$27:$T$76,'LEX Data 1'!J$1,FALSE)=0,"",VLOOKUP($D51,'Large credit exposures'!$B$27:$T$76,'LEX Data 1'!J$1,FALSE)),"")</f>
        <v/>
      </c>
      <c r="K51" s="167" t="str">
        <f>IFERROR(IF(VLOOKUP($D51,'Large credit exposures'!$B$27:$T$76,'LEX Data 1'!K$1,FALSE)=0,"",VLOOKUP($D51,'Large credit exposures'!$B$27:$T$76,'LEX Data 1'!K$1,FALSE)),"")</f>
        <v/>
      </c>
      <c r="L51" s="167" t="str">
        <f>IFERROR(IF(VLOOKUP($D51,'Large credit exposures'!$B$27:$T$76,'LEX Data 1'!L$1,FALSE)=0,"",VLOOKUP($D51,'Large credit exposures'!$B$27:$T$76,'LEX Data 1'!L$1,FALSE)),"")</f>
        <v/>
      </c>
      <c r="M51" s="167" t="str">
        <f>IFERROR(IF(VLOOKUP($D51,'Large credit exposures'!$B$27:$T$76,'LEX Data 1'!M$1,FALSE)=0,"",VLOOKUP($D51,'Large credit exposures'!$B$27:$T$76,'LEX Data 1'!M$1,FALSE)),"")</f>
        <v/>
      </c>
      <c r="N51" s="167" t="str">
        <f>IFERROR(IF(VLOOKUP($D51,'Large credit exposures'!$B$27:$T$76,'LEX Data 1'!N$1,FALSE)=0,"",VLOOKUP($D51,'Large credit exposures'!$B$27:$T$76,'LEX Data 1'!N$1,FALSE)),"")</f>
        <v/>
      </c>
      <c r="O51" s="167" t="str">
        <f>IFERROR(IF(VLOOKUP($D51,'Large credit exposures'!$B$27:$T$76,'LEX Data 1'!O$1,FALSE)=0,"",VLOOKUP($D51,'Large credit exposures'!$B$27:$T$76,'LEX Data 1'!O$1,FALSE)),"")</f>
        <v/>
      </c>
      <c r="P51" s="167" t="str">
        <f>IFERROR(IF(VLOOKUP($D51,'Large credit exposures'!$B$27:$T$76,'LEX Data 1'!P$1,FALSE)=0,"",VLOOKUP($D51,'Large credit exposures'!$B$27:$T$76,'LEX Data 1'!P$1,FALSE)),"")</f>
        <v/>
      </c>
      <c r="Q51" s="167" t="str">
        <f>IFERROR(IF(VLOOKUP($D51,'Large credit exposures'!$B$27:$T$76,'LEX Data 1'!Q$1,FALSE)=0,"",VLOOKUP($D51,'Large credit exposures'!$B$27:$T$76,'LEX Data 1'!Q$1,FALSE)),"")</f>
        <v/>
      </c>
      <c r="R51" s="167" t="str">
        <f>IFERROR(IF(VLOOKUP($D51,'Large credit exposures'!$B$27:$T$76,'LEX Data 1'!R$1,FALSE)=0,"",VLOOKUP($D51,'Large credit exposures'!$B$27:$T$76,'LEX Data 1'!R$1,FALSE)),"")</f>
        <v/>
      </c>
      <c r="S51" s="167" t="str">
        <f>IFERROR(IF(VLOOKUP($D51,'Large credit exposures'!$B$27:$T$76,'LEX Data 1'!S$1,FALSE)=0,"",VLOOKUP($D51,'Large credit exposures'!$B$27:$T$76,'LEX Data 1'!S$1,FALSE)),"")</f>
        <v/>
      </c>
      <c r="T51" s="167" t="str">
        <f>IFERROR(IF(VLOOKUP($D51,'Large credit exposures'!$B$27:$T$76,'LEX Data 1'!T$1,FALSE)=0,"",VLOOKUP($D51,'Large credit exposures'!$B$27:$T$76,'LEX Data 1'!T$1,FALSE)),"")</f>
        <v/>
      </c>
      <c r="U51" s="167" t="str">
        <f>IFERROR(IF(VLOOKUP($D51,'Large credit exposures'!$B$27:$T$76,'LEX Data 1'!U$1,FALSE)=0,"",VLOOKUP($D51,'Large credit exposures'!$B$27:$T$76,'LEX Data 1'!U$1,FALSE)),"")</f>
        <v/>
      </c>
      <c r="V51" s="167" t="str">
        <f>IFERROR(IF(VLOOKUP($D51,'Large credit exposures'!$B$27:$T$76,'LEX Data 1'!V$1,FALSE)=0,"",VLOOKUP($D51,'Large credit exposures'!$B$27:$T$76,'LEX Data 1'!V$1,FALSE)),"")</f>
        <v/>
      </c>
      <c r="W51" s="167" t="str">
        <f>IFERROR(VLOOKUP(_xlfn.AGGREGATE(4,6,Y51:AA51),Lists!Q:R,2,FALSE),"")</f>
        <v/>
      </c>
      <c r="Y51" s="167" t="str">
        <f>IFERROR(VLOOKUP(G51,Lists!I:M,5,FALSE),"")</f>
        <v/>
      </c>
      <c r="Z51" s="167" t="str">
        <f>IFERROR(VLOOKUP(H51,Lists!J:N,5,FALSE),"")</f>
        <v/>
      </c>
      <c r="AA51" s="167" t="str">
        <f>IFERROR(VLOOKUP(I51,Lists!K:O,5,FALSE),"")</f>
        <v/>
      </c>
      <c r="AB51" s="167" t="str">
        <f>IFERROR(VLOOKUP(J51,Lists!L:P,5,FALSE),"")</f>
        <v/>
      </c>
    </row>
    <row r="52" spans="1:28" ht="16.5">
      <c r="A52" s="173" t="str">
        <f>Cover!$E$18</f>
        <v>Select from list</v>
      </c>
      <c r="B52" s="167" t="str">
        <f>Cover!$E$10</f>
        <v>Select from list</v>
      </c>
      <c r="C52" s="167" t="str">
        <f t="shared" si="0"/>
        <v/>
      </c>
      <c r="D52" s="163" t="s">
        <v>178</v>
      </c>
      <c r="E52" s="167" t="str">
        <f>IFERROR(IF(VLOOKUP($D52,'Large credit exposures'!$B$27:$T$76,'LEX Data 1'!E$1,FALSE)=0,"",VLOOKUP($D52,'Large credit exposures'!$B$27:$T$76,'LEX Data 1'!E$1,FALSE)),"")</f>
        <v/>
      </c>
      <c r="F52" s="167" t="str">
        <f>IFERROR(IF(VLOOKUP($D52,'Large credit exposures'!$B$27:$T$76,'LEX Data 1'!F$1,FALSE)=0,"",VLOOKUP($D52,'Large credit exposures'!$B$27:$T$76,'LEX Data 1'!F$1,FALSE)),"")</f>
        <v/>
      </c>
      <c r="G52" s="167" t="str">
        <f>IFERROR(IF(VLOOKUP($D52,'Large credit exposures'!$B$27:$T$76,'LEX Data 1'!G$1,FALSE)=0,"",VLOOKUP($D52,'Large credit exposures'!$B$27:$T$76,'LEX Data 1'!G$1,FALSE)),"")</f>
        <v/>
      </c>
      <c r="H52" s="167" t="str">
        <f>IFERROR(IF(VLOOKUP($D52,'Large credit exposures'!$B$27:$T$76,'LEX Data 1'!H$1,FALSE)=0,"",VLOOKUP($D52,'Large credit exposures'!$B$27:$T$76,'LEX Data 1'!H$1,FALSE)),"")</f>
        <v/>
      </c>
      <c r="I52" s="167" t="str">
        <f>IFERROR(IF(VLOOKUP($D52,'Large credit exposures'!$B$27:$T$76,'LEX Data 1'!I$1,FALSE)=0,"",VLOOKUP($D52,'Large credit exposures'!$B$27:$T$76,'LEX Data 1'!I$1,FALSE)),"")</f>
        <v/>
      </c>
      <c r="J52" s="167" t="str">
        <f>IFERROR(IF(VLOOKUP($D52,'Large credit exposures'!$B$27:$T$76,'LEX Data 1'!J$1,FALSE)=0,"",VLOOKUP($D52,'Large credit exposures'!$B$27:$T$76,'LEX Data 1'!J$1,FALSE)),"")</f>
        <v/>
      </c>
      <c r="K52" s="167" t="str">
        <f>IFERROR(IF(VLOOKUP($D52,'Large credit exposures'!$B$27:$T$76,'LEX Data 1'!K$1,FALSE)=0,"",VLOOKUP($D52,'Large credit exposures'!$B$27:$T$76,'LEX Data 1'!K$1,FALSE)),"")</f>
        <v/>
      </c>
      <c r="L52" s="167" t="str">
        <f>IFERROR(IF(VLOOKUP($D52,'Large credit exposures'!$B$27:$T$76,'LEX Data 1'!L$1,FALSE)=0,"",VLOOKUP($D52,'Large credit exposures'!$B$27:$T$76,'LEX Data 1'!L$1,FALSE)),"")</f>
        <v/>
      </c>
      <c r="M52" s="167" t="str">
        <f>IFERROR(IF(VLOOKUP($D52,'Large credit exposures'!$B$27:$T$76,'LEX Data 1'!M$1,FALSE)=0,"",VLOOKUP($D52,'Large credit exposures'!$B$27:$T$76,'LEX Data 1'!M$1,FALSE)),"")</f>
        <v/>
      </c>
      <c r="N52" s="167" t="str">
        <f>IFERROR(IF(VLOOKUP($D52,'Large credit exposures'!$B$27:$T$76,'LEX Data 1'!N$1,FALSE)=0,"",VLOOKUP($D52,'Large credit exposures'!$B$27:$T$76,'LEX Data 1'!N$1,FALSE)),"")</f>
        <v/>
      </c>
      <c r="O52" s="167" t="str">
        <f>IFERROR(IF(VLOOKUP($D52,'Large credit exposures'!$B$27:$T$76,'LEX Data 1'!O$1,FALSE)=0,"",VLOOKUP($D52,'Large credit exposures'!$B$27:$T$76,'LEX Data 1'!O$1,FALSE)),"")</f>
        <v/>
      </c>
      <c r="P52" s="167" t="str">
        <f>IFERROR(IF(VLOOKUP($D52,'Large credit exposures'!$B$27:$T$76,'LEX Data 1'!P$1,FALSE)=0,"",VLOOKUP($D52,'Large credit exposures'!$B$27:$T$76,'LEX Data 1'!P$1,FALSE)),"")</f>
        <v/>
      </c>
      <c r="Q52" s="167" t="str">
        <f>IFERROR(IF(VLOOKUP($D52,'Large credit exposures'!$B$27:$T$76,'LEX Data 1'!Q$1,FALSE)=0,"",VLOOKUP($D52,'Large credit exposures'!$B$27:$T$76,'LEX Data 1'!Q$1,FALSE)),"")</f>
        <v/>
      </c>
      <c r="R52" s="167" t="str">
        <f>IFERROR(IF(VLOOKUP($D52,'Large credit exposures'!$B$27:$T$76,'LEX Data 1'!R$1,FALSE)=0,"",VLOOKUP($D52,'Large credit exposures'!$B$27:$T$76,'LEX Data 1'!R$1,FALSE)),"")</f>
        <v/>
      </c>
      <c r="S52" s="167" t="str">
        <f>IFERROR(IF(VLOOKUP($D52,'Large credit exposures'!$B$27:$T$76,'LEX Data 1'!S$1,FALSE)=0,"",VLOOKUP($D52,'Large credit exposures'!$B$27:$T$76,'LEX Data 1'!S$1,FALSE)),"")</f>
        <v/>
      </c>
      <c r="T52" s="167" t="str">
        <f>IFERROR(IF(VLOOKUP($D52,'Large credit exposures'!$B$27:$T$76,'LEX Data 1'!T$1,FALSE)=0,"",VLOOKUP($D52,'Large credit exposures'!$B$27:$T$76,'LEX Data 1'!T$1,FALSE)),"")</f>
        <v/>
      </c>
      <c r="U52" s="167" t="str">
        <f>IFERROR(IF(VLOOKUP($D52,'Large credit exposures'!$B$27:$T$76,'LEX Data 1'!U$1,FALSE)=0,"",VLOOKUP($D52,'Large credit exposures'!$B$27:$T$76,'LEX Data 1'!U$1,FALSE)),"")</f>
        <v/>
      </c>
      <c r="V52" s="167" t="str">
        <f>IFERROR(IF(VLOOKUP($D52,'Large credit exposures'!$B$27:$T$76,'LEX Data 1'!V$1,FALSE)=0,"",VLOOKUP($D52,'Large credit exposures'!$B$27:$T$76,'LEX Data 1'!V$1,FALSE)),"")</f>
        <v/>
      </c>
      <c r="W52" s="167" t="str">
        <f>IFERROR(VLOOKUP(_xlfn.AGGREGATE(4,6,Y52:AA52),Lists!Q:R,2,FALSE),"")</f>
        <v/>
      </c>
      <c r="Y52" s="167" t="str">
        <f>IFERROR(VLOOKUP(G52,Lists!I:M,5,FALSE),"")</f>
        <v/>
      </c>
      <c r="Z52" s="167" t="str">
        <f>IFERROR(VLOOKUP(H52,Lists!J:N,5,FALSE),"")</f>
        <v/>
      </c>
      <c r="AA52" s="167" t="str">
        <f>IFERROR(VLOOKUP(I52,Lists!K:O,5,FALSE),"")</f>
        <v/>
      </c>
      <c r="AB52" s="167" t="str">
        <f>IFERROR(VLOOKUP(J52,Lists!L:P,5,FALSE),"")</f>
        <v/>
      </c>
    </row>
    <row r="53" spans="1:28" ht="16.5">
      <c r="A53" s="173" t="str">
        <f>Cover!$E$18</f>
        <v>Select from list</v>
      </c>
      <c r="B53" s="167" t="str">
        <f>Cover!$E$10</f>
        <v>Select from list</v>
      </c>
      <c r="C53" s="167" t="str">
        <f t="shared" si="0"/>
        <v/>
      </c>
      <c r="D53" s="163" t="s">
        <v>179</v>
      </c>
      <c r="E53" s="167" t="str">
        <f>IFERROR(IF(VLOOKUP($D53,'Large credit exposures'!$B$27:$T$76,'LEX Data 1'!E$1,FALSE)=0,"",VLOOKUP($D53,'Large credit exposures'!$B$27:$T$76,'LEX Data 1'!E$1,FALSE)),"")</f>
        <v/>
      </c>
      <c r="F53" s="167" t="str">
        <f>IFERROR(IF(VLOOKUP($D53,'Large credit exposures'!$B$27:$T$76,'LEX Data 1'!F$1,FALSE)=0,"",VLOOKUP($D53,'Large credit exposures'!$B$27:$T$76,'LEX Data 1'!F$1,FALSE)),"")</f>
        <v/>
      </c>
      <c r="G53" s="167" t="str">
        <f>IFERROR(IF(VLOOKUP($D53,'Large credit exposures'!$B$27:$T$76,'LEX Data 1'!G$1,FALSE)=0,"",VLOOKUP($D53,'Large credit exposures'!$B$27:$T$76,'LEX Data 1'!G$1,FALSE)),"")</f>
        <v/>
      </c>
      <c r="H53" s="167" t="str">
        <f>IFERROR(IF(VLOOKUP($D53,'Large credit exposures'!$B$27:$T$76,'LEX Data 1'!H$1,FALSE)=0,"",VLOOKUP($D53,'Large credit exposures'!$B$27:$T$76,'LEX Data 1'!H$1,FALSE)),"")</f>
        <v/>
      </c>
      <c r="I53" s="167" t="str">
        <f>IFERROR(IF(VLOOKUP($D53,'Large credit exposures'!$B$27:$T$76,'LEX Data 1'!I$1,FALSE)=0,"",VLOOKUP($D53,'Large credit exposures'!$B$27:$T$76,'LEX Data 1'!I$1,FALSE)),"")</f>
        <v/>
      </c>
      <c r="J53" s="167" t="str">
        <f>IFERROR(IF(VLOOKUP($D53,'Large credit exposures'!$B$27:$T$76,'LEX Data 1'!J$1,FALSE)=0,"",VLOOKUP($D53,'Large credit exposures'!$B$27:$T$76,'LEX Data 1'!J$1,FALSE)),"")</f>
        <v/>
      </c>
      <c r="K53" s="167" t="str">
        <f>IFERROR(IF(VLOOKUP($D53,'Large credit exposures'!$B$27:$T$76,'LEX Data 1'!K$1,FALSE)=0,"",VLOOKUP($D53,'Large credit exposures'!$B$27:$T$76,'LEX Data 1'!K$1,FALSE)),"")</f>
        <v/>
      </c>
      <c r="L53" s="167" t="str">
        <f>IFERROR(IF(VLOOKUP($D53,'Large credit exposures'!$B$27:$T$76,'LEX Data 1'!L$1,FALSE)=0,"",VLOOKUP($D53,'Large credit exposures'!$B$27:$T$76,'LEX Data 1'!L$1,FALSE)),"")</f>
        <v/>
      </c>
      <c r="M53" s="167" t="str">
        <f>IFERROR(IF(VLOOKUP($D53,'Large credit exposures'!$B$27:$T$76,'LEX Data 1'!M$1,FALSE)=0,"",VLOOKUP($D53,'Large credit exposures'!$B$27:$T$76,'LEX Data 1'!M$1,FALSE)),"")</f>
        <v/>
      </c>
      <c r="N53" s="167" t="str">
        <f>IFERROR(IF(VLOOKUP($D53,'Large credit exposures'!$B$27:$T$76,'LEX Data 1'!N$1,FALSE)=0,"",VLOOKUP($D53,'Large credit exposures'!$B$27:$T$76,'LEX Data 1'!N$1,FALSE)),"")</f>
        <v/>
      </c>
      <c r="O53" s="167" t="str">
        <f>IFERROR(IF(VLOOKUP($D53,'Large credit exposures'!$B$27:$T$76,'LEX Data 1'!O$1,FALSE)=0,"",VLOOKUP($D53,'Large credit exposures'!$B$27:$T$76,'LEX Data 1'!O$1,FALSE)),"")</f>
        <v/>
      </c>
      <c r="P53" s="167" t="str">
        <f>IFERROR(IF(VLOOKUP($D53,'Large credit exposures'!$B$27:$T$76,'LEX Data 1'!P$1,FALSE)=0,"",VLOOKUP($D53,'Large credit exposures'!$B$27:$T$76,'LEX Data 1'!P$1,FALSE)),"")</f>
        <v/>
      </c>
      <c r="Q53" s="167" t="str">
        <f>IFERROR(IF(VLOOKUP($D53,'Large credit exposures'!$B$27:$T$76,'LEX Data 1'!Q$1,FALSE)=0,"",VLOOKUP($D53,'Large credit exposures'!$B$27:$T$76,'LEX Data 1'!Q$1,FALSE)),"")</f>
        <v/>
      </c>
      <c r="R53" s="167" t="str">
        <f>IFERROR(IF(VLOOKUP($D53,'Large credit exposures'!$B$27:$T$76,'LEX Data 1'!R$1,FALSE)=0,"",VLOOKUP($D53,'Large credit exposures'!$B$27:$T$76,'LEX Data 1'!R$1,FALSE)),"")</f>
        <v/>
      </c>
      <c r="S53" s="167" t="str">
        <f>IFERROR(IF(VLOOKUP($D53,'Large credit exposures'!$B$27:$T$76,'LEX Data 1'!S$1,FALSE)=0,"",VLOOKUP($D53,'Large credit exposures'!$B$27:$T$76,'LEX Data 1'!S$1,FALSE)),"")</f>
        <v/>
      </c>
      <c r="T53" s="167" t="str">
        <f>IFERROR(IF(VLOOKUP($D53,'Large credit exposures'!$B$27:$T$76,'LEX Data 1'!T$1,FALSE)=0,"",VLOOKUP($D53,'Large credit exposures'!$B$27:$T$76,'LEX Data 1'!T$1,FALSE)),"")</f>
        <v/>
      </c>
      <c r="U53" s="167" t="str">
        <f>IFERROR(IF(VLOOKUP($D53,'Large credit exposures'!$B$27:$T$76,'LEX Data 1'!U$1,FALSE)=0,"",VLOOKUP($D53,'Large credit exposures'!$B$27:$T$76,'LEX Data 1'!U$1,FALSE)),"")</f>
        <v/>
      </c>
      <c r="V53" s="167" t="str">
        <f>IFERROR(IF(VLOOKUP($D53,'Large credit exposures'!$B$27:$T$76,'LEX Data 1'!V$1,FALSE)=0,"",VLOOKUP($D53,'Large credit exposures'!$B$27:$T$76,'LEX Data 1'!V$1,FALSE)),"")</f>
        <v/>
      </c>
      <c r="W53" s="167" t="str">
        <f>IFERROR(VLOOKUP(_xlfn.AGGREGATE(4,6,Y53:AA53),Lists!Q:R,2,FALSE),"")</f>
        <v/>
      </c>
      <c r="Y53" s="167" t="str">
        <f>IFERROR(VLOOKUP(G53,Lists!I:M,5,FALSE),"")</f>
        <v/>
      </c>
      <c r="Z53" s="167" t="str">
        <f>IFERROR(VLOOKUP(H53,Lists!J:N,5,FALSE),"")</f>
        <v/>
      </c>
      <c r="AA53" s="167" t="str">
        <f>IFERROR(VLOOKUP(I53,Lists!K:O,5,FALSE),"")</f>
        <v/>
      </c>
      <c r="AB53" s="167" t="str">
        <f>IFERROR(VLOOKUP(J53,Lists!L:P,5,FALSE),"")</f>
        <v/>
      </c>
    </row>
    <row r="54" spans="1:28" ht="16.5">
      <c r="A54" s="173" t="str">
        <f>Cover!$E$18</f>
        <v>Select from list</v>
      </c>
      <c r="B54" s="167" t="str">
        <f>Cover!$E$10</f>
        <v>Select from list</v>
      </c>
      <c r="C54" s="167" t="str">
        <f t="shared" si="0"/>
        <v/>
      </c>
      <c r="D54" s="163" t="s">
        <v>180</v>
      </c>
      <c r="E54" s="167" t="str">
        <f>IFERROR(IF(VLOOKUP($D54,'Large credit exposures'!$B$27:$T$76,'LEX Data 1'!E$1,FALSE)=0,"",VLOOKUP($D54,'Large credit exposures'!$B$27:$T$76,'LEX Data 1'!E$1,FALSE)),"")</f>
        <v/>
      </c>
      <c r="F54" s="167" t="str">
        <f>IFERROR(IF(VLOOKUP($D54,'Large credit exposures'!$B$27:$T$76,'LEX Data 1'!F$1,FALSE)=0,"",VLOOKUP($D54,'Large credit exposures'!$B$27:$T$76,'LEX Data 1'!F$1,FALSE)),"")</f>
        <v/>
      </c>
      <c r="G54" s="167" t="str">
        <f>IFERROR(IF(VLOOKUP($D54,'Large credit exposures'!$B$27:$T$76,'LEX Data 1'!G$1,FALSE)=0,"",VLOOKUP($D54,'Large credit exposures'!$B$27:$T$76,'LEX Data 1'!G$1,FALSE)),"")</f>
        <v/>
      </c>
      <c r="H54" s="167" t="str">
        <f>IFERROR(IF(VLOOKUP($D54,'Large credit exposures'!$B$27:$T$76,'LEX Data 1'!H$1,FALSE)=0,"",VLOOKUP($D54,'Large credit exposures'!$B$27:$T$76,'LEX Data 1'!H$1,FALSE)),"")</f>
        <v/>
      </c>
      <c r="I54" s="167" t="str">
        <f>IFERROR(IF(VLOOKUP($D54,'Large credit exposures'!$B$27:$T$76,'LEX Data 1'!I$1,FALSE)=0,"",VLOOKUP($D54,'Large credit exposures'!$B$27:$T$76,'LEX Data 1'!I$1,FALSE)),"")</f>
        <v/>
      </c>
      <c r="J54" s="167" t="str">
        <f>IFERROR(IF(VLOOKUP($D54,'Large credit exposures'!$B$27:$T$76,'LEX Data 1'!J$1,FALSE)=0,"",VLOOKUP($D54,'Large credit exposures'!$B$27:$T$76,'LEX Data 1'!J$1,FALSE)),"")</f>
        <v/>
      </c>
      <c r="K54" s="167" t="str">
        <f>IFERROR(IF(VLOOKUP($D54,'Large credit exposures'!$B$27:$T$76,'LEX Data 1'!K$1,FALSE)=0,"",VLOOKUP($D54,'Large credit exposures'!$B$27:$T$76,'LEX Data 1'!K$1,FALSE)),"")</f>
        <v/>
      </c>
      <c r="L54" s="167" t="str">
        <f>IFERROR(IF(VLOOKUP($D54,'Large credit exposures'!$B$27:$T$76,'LEX Data 1'!L$1,FALSE)=0,"",VLOOKUP($D54,'Large credit exposures'!$B$27:$T$76,'LEX Data 1'!L$1,FALSE)),"")</f>
        <v/>
      </c>
      <c r="M54" s="167" t="str">
        <f>IFERROR(IF(VLOOKUP($D54,'Large credit exposures'!$B$27:$T$76,'LEX Data 1'!M$1,FALSE)=0,"",VLOOKUP($D54,'Large credit exposures'!$B$27:$T$76,'LEX Data 1'!M$1,FALSE)),"")</f>
        <v/>
      </c>
      <c r="N54" s="167" t="str">
        <f>IFERROR(IF(VLOOKUP($D54,'Large credit exposures'!$B$27:$T$76,'LEX Data 1'!N$1,FALSE)=0,"",VLOOKUP($D54,'Large credit exposures'!$B$27:$T$76,'LEX Data 1'!N$1,FALSE)),"")</f>
        <v/>
      </c>
      <c r="O54" s="167" t="str">
        <f>IFERROR(IF(VLOOKUP($D54,'Large credit exposures'!$B$27:$T$76,'LEX Data 1'!O$1,FALSE)=0,"",VLOOKUP($D54,'Large credit exposures'!$B$27:$T$76,'LEX Data 1'!O$1,FALSE)),"")</f>
        <v/>
      </c>
      <c r="P54" s="167" t="str">
        <f>IFERROR(IF(VLOOKUP($D54,'Large credit exposures'!$B$27:$T$76,'LEX Data 1'!P$1,FALSE)=0,"",VLOOKUP($D54,'Large credit exposures'!$B$27:$T$76,'LEX Data 1'!P$1,FALSE)),"")</f>
        <v/>
      </c>
      <c r="Q54" s="167" t="str">
        <f>IFERROR(IF(VLOOKUP($D54,'Large credit exposures'!$B$27:$T$76,'LEX Data 1'!Q$1,FALSE)=0,"",VLOOKUP($D54,'Large credit exposures'!$B$27:$T$76,'LEX Data 1'!Q$1,FALSE)),"")</f>
        <v/>
      </c>
      <c r="R54" s="167" t="str">
        <f>IFERROR(IF(VLOOKUP($D54,'Large credit exposures'!$B$27:$T$76,'LEX Data 1'!R$1,FALSE)=0,"",VLOOKUP($D54,'Large credit exposures'!$B$27:$T$76,'LEX Data 1'!R$1,FALSE)),"")</f>
        <v/>
      </c>
      <c r="S54" s="167" t="str">
        <f>IFERROR(IF(VLOOKUP($D54,'Large credit exposures'!$B$27:$T$76,'LEX Data 1'!S$1,FALSE)=0,"",VLOOKUP($D54,'Large credit exposures'!$B$27:$T$76,'LEX Data 1'!S$1,FALSE)),"")</f>
        <v/>
      </c>
      <c r="T54" s="167" t="str">
        <f>IFERROR(IF(VLOOKUP($D54,'Large credit exposures'!$B$27:$T$76,'LEX Data 1'!T$1,FALSE)=0,"",VLOOKUP($D54,'Large credit exposures'!$B$27:$T$76,'LEX Data 1'!T$1,FALSE)),"")</f>
        <v/>
      </c>
      <c r="U54" s="167" t="str">
        <f>IFERROR(IF(VLOOKUP($D54,'Large credit exposures'!$B$27:$T$76,'LEX Data 1'!U$1,FALSE)=0,"",VLOOKUP($D54,'Large credit exposures'!$B$27:$T$76,'LEX Data 1'!U$1,FALSE)),"")</f>
        <v/>
      </c>
      <c r="V54" s="167" t="str">
        <f>IFERROR(IF(VLOOKUP($D54,'Large credit exposures'!$B$27:$T$76,'LEX Data 1'!V$1,FALSE)=0,"",VLOOKUP($D54,'Large credit exposures'!$B$27:$T$76,'LEX Data 1'!V$1,FALSE)),"")</f>
        <v/>
      </c>
      <c r="W54" s="167" t="str">
        <f>IFERROR(VLOOKUP(_xlfn.AGGREGATE(4,6,Y54:AA54),Lists!Q:R,2,FALSE),"")</f>
        <v/>
      </c>
      <c r="Y54" s="167" t="str">
        <f>IFERROR(VLOOKUP(G54,Lists!I:M,5,FALSE),"")</f>
        <v/>
      </c>
      <c r="Z54" s="167" t="str">
        <f>IFERROR(VLOOKUP(H54,Lists!J:N,5,FALSE),"")</f>
        <v/>
      </c>
      <c r="AA54" s="167" t="str">
        <f>IFERROR(VLOOKUP(I54,Lists!K:O,5,FALSE),"")</f>
        <v/>
      </c>
      <c r="AB54" s="167" t="str">
        <f>IFERROR(VLOOKUP(J54,Lists!L:P,5,FALSE),"")</f>
        <v/>
      </c>
    </row>
    <row r="55" spans="1:28" ht="16.5">
      <c r="A55" s="173" t="str">
        <f>Cover!$E$18</f>
        <v>Select from list</v>
      </c>
      <c r="B55" s="167" t="str">
        <f>Cover!$E$10</f>
        <v>Select from list</v>
      </c>
      <c r="C55" s="167" t="str">
        <f t="shared" si="0"/>
        <v/>
      </c>
      <c r="D55" s="163" t="s">
        <v>181</v>
      </c>
      <c r="E55" s="167" t="str">
        <f>IFERROR(IF(VLOOKUP($D55,'Large credit exposures'!$B$27:$T$76,'LEX Data 1'!E$1,FALSE)=0,"",VLOOKUP($D55,'Large credit exposures'!$B$27:$T$76,'LEX Data 1'!E$1,FALSE)),"")</f>
        <v/>
      </c>
      <c r="F55" s="167" t="str">
        <f>IFERROR(IF(VLOOKUP($D55,'Large credit exposures'!$B$27:$T$76,'LEX Data 1'!F$1,FALSE)=0,"",VLOOKUP($D55,'Large credit exposures'!$B$27:$T$76,'LEX Data 1'!F$1,FALSE)),"")</f>
        <v/>
      </c>
      <c r="G55" s="167" t="str">
        <f>IFERROR(IF(VLOOKUP($D55,'Large credit exposures'!$B$27:$T$76,'LEX Data 1'!G$1,FALSE)=0,"",VLOOKUP($D55,'Large credit exposures'!$B$27:$T$76,'LEX Data 1'!G$1,FALSE)),"")</f>
        <v/>
      </c>
      <c r="H55" s="167" t="str">
        <f>IFERROR(IF(VLOOKUP($D55,'Large credit exposures'!$B$27:$T$76,'LEX Data 1'!H$1,FALSE)=0,"",VLOOKUP($D55,'Large credit exposures'!$B$27:$T$76,'LEX Data 1'!H$1,FALSE)),"")</f>
        <v/>
      </c>
      <c r="I55" s="167" t="str">
        <f>IFERROR(IF(VLOOKUP($D55,'Large credit exposures'!$B$27:$T$76,'LEX Data 1'!I$1,FALSE)=0,"",VLOOKUP($D55,'Large credit exposures'!$B$27:$T$76,'LEX Data 1'!I$1,FALSE)),"")</f>
        <v/>
      </c>
      <c r="J55" s="167" t="str">
        <f>IFERROR(IF(VLOOKUP($D55,'Large credit exposures'!$B$27:$T$76,'LEX Data 1'!J$1,FALSE)=0,"",VLOOKUP($D55,'Large credit exposures'!$B$27:$T$76,'LEX Data 1'!J$1,FALSE)),"")</f>
        <v/>
      </c>
      <c r="K55" s="167" t="str">
        <f>IFERROR(IF(VLOOKUP($D55,'Large credit exposures'!$B$27:$T$76,'LEX Data 1'!K$1,FALSE)=0,"",VLOOKUP($D55,'Large credit exposures'!$B$27:$T$76,'LEX Data 1'!K$1,FALSE)),"")</f>
        <v/>
      </c>
      <c r="L55" s="167" t="str">
        <f>IFERROR(IF(VLOOKUP($D55,'Large credit exposures'!$B$27:$T$76,'LEX Data 1'!L$1,FALSE)=0,"",VLOOKUP($D55,'Large credit exposures'!$B$27:$T$76,'LEX Data 1'!L$1,FALSE)),"")</f>
        <v/>
      </c>
      <c r="M55" s="167" t="str">
        <f>IFERROR(IF(VLOOKUP($D55,'Large credit exposures'!$B$27:$T$76,'LEX Data 1'!M$1,FALSE)=0,"",VLOOKUP($D55,'Large credit exposures'!$B$27:$T$76,'LEX Data 1'!M$1,FALSE)),"")</f>
        <v/>
      </c>
      <c r="N55" s="167" t="str">
        <f>IFERROR(IF(VLOOKUP($D55,'Large credit exposures'!$B$27:$T$76,'LEX Data 1'!N$1,FALSE)=0,"",VLOOKUP($D55,'Large credit exposures'!$B$27:$T$76,'LEX Data 1'!N$1,FALSE)),"")</f>
        <v/>
      </c>
      <c r="O55" s="167" t="str">
        <f>IFERROR(IF(VLOOKUP($D55,'Large credit exposures'!$B$27:$T$76,'LEX Data 1'!O$1,FALSE)=0,"",VLOOKUP($D55,'Large credit exposures'!$B$27:$T$76,'LEX Data 1'!O$1,FALSE)),"")</f>
        <v/>
      </c>
      <c r="P55" s="167" t="str">
        <f>IFERROR(IF(VLOOKUP($D55,'Large credit exposures'!$B$27:$T$76,'LEX Data 1'!P$1,FALSE)=0,"",VLOOKUP($D55,'Large credit exposures'!$B$27:$T$76,'LEX Data 1'!P$1,FALSE)),"")</f>
        <v/>
      </c>
      <c r="Q55" s="167" t="str">
        <f>IFERROR(IF(VLOOKUP($D55,'Large credit exposures'!$B$27:$T$76,'LEX Data 1'!Q$1,FALSE)=0,"",VLOOKUP($D55,'Large credit exposures'!$B$27:$T$76,'LEX Data 1'!Q$1,FALSE)),"")</f>
        <v/>
      </c>
      <c r="R55" s="167" t="str">
        <f>IFERROR(IF(VLOOKUP($D55,'Large credit exposures'!$B$27:$T$76,'LEX Data 1'!R$1,FALSE)=0,"",VLOOKUP($D55,'Large credit exposures'!$B$27:$T$76,'LEX Data 1'!R$1,FALSE)),"")</f>
        <v/>
      </c>
      <c r="S55" s="167" t="str">
        <f>IFERROR(IF(VLOOKUP($D55,'Large credit exposures'!$B$27:$T$76,'LEX Data 1'!S$1,FALSE)=0,"",VLOOKUP($D55,'Large credit exposures'!$B$27:$T$76,'LEX Data 1'!S$1,FALSE)),"")</f>
        <v/>
      </c>
      <c r="T55" s="167" t="str">
        <f>IFERROR(IF(VLOOKUP($D55,'Large credit exposures'!$B$27:$T$76,'LEX Data 1'!T$1,FALSE)=0,"",VLOOKUP($D55,'Large credit exposures'!$B$27:$T$76,'LEX Data 1'!T$1,FALSE)),"")</f>
        <v/>
      </c>
      <c r="U55" s="167" t="str">
        <f>IFERROR(IF(VLOOKUP($D55,'Large credit exposures'!$B$27:$T$76,'LEX Data 1'!U$1,FALSE)=0,"",VLOOKUP($D55,'Large credit exposures'!$B$27:$T$76,'LEX Data 1'!U$1,FALSE)),"")</f>
        <v/>
      </c>
      <c r="V55" s="167" t="str">
        <f>IFERROR(IF(VLOOKUP($D55,'Large credit exposures'!$B$27:$T$76,'LEX Data 1'!V$1,FALSE)=0,"",VLOOKUP($D55,'Large credit exposures'!$B$27:$T$76,'LEX Data 1'!V$1,FALSE)),"")</f>
        <v/>
      </c>
      <c r="W55" s="167" t="str">
        <f>IFERROR(VLOOKUP(_xlfn.AGGREGATE(4,6,Y55:AA55),Lists!Q:R,2,FALSE),"")</f>
        <v/>
      </c>
      <c r="Y55" s="167" t="str">
        <f>IFERROR(VLOOKUP(G55,Lists!I:M,5,FALSE),"")</f>
        <v/>
      </c>
      <c r="Z55" s="167" t="str">
        <f>IFERROR(VLOOKUP(H55,Lists!J:N,5,FALSE),"")</f>
        <v/>
      </c>
      <c r="AA55" s="167" t="str">
        <f>IFERROR(VLOOKUP(I55,Lists!K:O,5,FALSE),"")</f>
        <v/>
      </c>
      <c r="AB55" s="167" t="str">
        <f>IFERROR(VLOOKUP(J55,Lists!L:P,5,FALSE),"")</f>
        <v/>
      </c>
    </row>
    <row r="56" spans="1:28" ht="16.5">
      <c r="A56" s="173" t="str">
        <f>Cover!$E$18</f>
        <v>Select from list</v>
      </c>
      <c r="B56" s="167" t="str">
        <f>Cover!$E$10</f>
        <v>Select from list</v>
      </c>
      <c r="C56" s="167" t="str">
        <f t="shared" si="0"/>
        <v/>
      </c>
      <c r="D56" s="168" t="s">
        <v>182</v>
      </c>
      <c r="E56" s="167" t="str">
        <f>IFERROR(IF(VLOOKUP($D56,'Large credit exposures'!$B$27:$T$76,'LEX Data 1'!E$1,FALSE)=0,"",VLOOKUP($D56,'Large credit exposures'!$B$27:$T$76,'LEX Data 1'!E$1,FALSE)),"")</f>
        <v/>
      </c>
      <c r="F56" s="167" t="str">
        <f>IFERROR(IF(VLOOKUP($D56,'Large credit exposures'!$B$27:$T$76,'LEX Data 1'!F$1,FALSE)=0,"",VLOOKUP($D56,'Large credit exposures'!$B$27:$T$76,'LEX Data 1'!F$1,FALSE)),"")</f>
        <v/>
      </c>
      <c r="G56" s="167" t="str">
        <f>IFERROR(IF(VLOOKUP($D56,'Large credit exposures'!$B$27:$T$76,'LEX Data 1'!G$1,FALSE)=0,"",VLOOKUP($D56,'Large credit exposures'!$B$27:$T$76,'LEX Data 1'!G$1,FALSE)),"")</f>
        <v/>
      </c>
      <c r="H56" s="167" t="str">
        <f>IFERROR(IF(VLOOKUP($D56,'Large credit exposures'!$B$27:$T$76,'LEX Data 1'!H$1,FALSE)=0,"",VLOOKUP($D56,'Large credit exposures'!$B$27:$T$76,'LEX Data 1'!H$1,FALSE)),"")</f>
        <v/>
      </c>
      <c r="I56" s="167" t="str">
        <f>IFERROR(IF(VLOOKUP($D56,'Large credit exposures'!$B$27:$T$76,'LEX Data 1'!I$1,FALSE)=0,"",VLOOKUP($D56,'Large credit exposures'!$B$27:$T$76,'LEX Data 1'!I$1,FALSE)),"")</f>
        <v/>
      </c>
      <c r="J56" s="167" t="str">
        <f>IFERROR(IF(VLOOKUP($D56,'Large credit exposures'!$B$27:$T$76,'LEX Data 1'!J$1,FALSE)=0,"",VLOOKUP($D56,'Large credit exposures'!$B$27:$T$76,'LEX Data 1'!J$1,FALSE)),"")</f>
        <v/>
      </c>
      <c r="K56" s="167" t="str">
        <f>IFERROR(IF(VLOOKUP($D56,'Large credit exposures'!$B$27:$T$76,'LEX Data 1'!K$1,FALSE)=0,"",VLOOKUP($D56,'Large credit exposures'!$B$27:$T$76,'LEX Data 1'!K$1,FALSE)),"")</f>
        <v/>
      </c>
      <c r="L56" s="167" t="str">
        <f>IFERROR(IF(VLOOKUP($D56,'Large credit exposures'!$B$27:$T$76,'LEX Data 1'!L$1,FALSE)=0,"",VLOOKUP($D56,'Large credit exposures'!$B$27:$T$76,'LEX Data 1'!L$1,FALSE)),"")</f>
        <v/>
      </c>
      <c r="M56" s="167" t="str">
        <f>IFERROR(IF(VLOOKUP($D56,'Large credit exposures'!$B$27:$T$76,'LEX Data 1'!M$1,FALSE)=0,"",VLOOKUP($D56,'Large credit exposures'!$B$27:$T$76,'LEX Data 1'!M$1,FALSE)),"")</f>
        <v/>
      </c>
      <c r="N56" s="167" t="str">
        <f>IFERROR(IF(VLOOKUP($D56,'Large credit exposures'!$B$27:$T$76,'LEX Data 1'!N$1,FALSE)=0,"",VLOOKUP($D56,'Large credit exposures'!$B$27:$T$76,'LEX Data 1'!N$1,FALSE)),"")</f>
        <v/>
      </c>
      <c r="O56" s="167" t="str">
        <f>IFERROR(IF(VLOOKUP($D56,'Large credit exposures'!$B$27:$T$76,'LEX Data 1'!O$1,FALSE)=0,"",VLOOKUP($D56,'Large credit exposures'!$B$27:$T$76,'LEX Data 1'!O$1,FALSE)),"")</f>
        <v/>
      </c>
      <c r="P56" s="167" t="str">
        <f>IFERROR(IF(VLOOKUP($D56,'Large credit exposures'!$B$27:$T$76,'LEX Data 1'!P$1,FALSE)=0,"",VLOOKUP($D56,'Large credit exposures'!$B$27:$T$76,'LEX Data 1'!P$1,FALSE)),"")</f>
        <v/>
      </c>
      <c r="Q56" s="167" t="str">
        <f>IFERROR(IF(VLOOKUP($D56,'Large credit exposures'!$B$27:$T$76,'LEX Data 1'!Q$1,FALSE)=0,"",VLOOKUP($D56,'Large credit exposures'!$B$27:$T$76,'LEX Data 1'!Q$1,FALSE)),"")</f>
        <v/>
      </c>
      <c r="R56" s="167" t="str">
        <f>IFERROR(IF(VLOOKUP($D56,'Large credit exposures'!$B$27:$T$76,'LEX Data 1'!R$1,FALSE)=0,"",VLOOKUP($D56,'Large credit exposures'!$B$27:$T$76,'LEX Data 1'!R$1,FALSE)),"")</f>
        <v/>
      </c>
      <c r="S56" s="167" t="str">
        <f>IFERROR(IF(VLOOKUP($D56,'Large credit exposures'!$B$27:$T$76,'LEX Data 1'!S$1,FALSE)=0,"",VLOOKUP($D56,'Large credit exposures'!$B$27:$T$76,'LEX Data 1'!S$1,FALSE)),"")</f>
        <v/>
      </c>
      <c r="T56" s="167" t="str">
        <f>IFERROR(IF(VLOOKUP($D56,'Large credit exposures'!$B$27:$T$76,'LEX Data 1'!T$1,FALSE)=0,"",VLOOKUP($D56,'Large credit exposures'!$B$27:$T$76,'LEX Data 1'!T$1,FALSE)),"")</f>
        <v/>
      </c>
      <c r="U56" s="167" t="str">
        <f>IFERROR(IF(VLOOKUP($D56,'Large credit exposures'!$B$27:$T$76,'LEX Data 1'!U$1,FALSE)=0,"",VLOOKUP($D56,'Large credit exposures'!$B$27:$T$76,'LEX Data 1'!U$1,FALSE)),"")</f>
        <v/>
      </c>
      <c r="V56" s="167" t="str">
        <f>IFERROR(IF(VLOOKUP($D56,'Large credit exposures'!$B$27:$T$76,'LEX Data 1'!V$1,FALSE)=0,"",VLOOKUP($D56,'Large credit exposures'!$B$27:$T$76,'LEX Data 1'!V$1,FALSE)),"")</f>
        <v/>
      </c>
      <c r="W56" s="167" t="str">
        <f>IFERROR(VLOOKUP(_xlfn.AGGREGATE(4,6,Y56:AA56),Lists!Q:R,2,FALSE),"")</f>
        <v/>
      </c>
      <c r="Y56" s="167" t="str">
        <f>IFERROR(VLOOKUP(G56,Lists!I:M,5,FALSE),"")</f>
        <v/>
      </c>
      <c r="Z56" s="167" t="str">
        <f>IFERROR(VLOOKUP(H56,Lists!J:N,5,FALSE),"")</f>
        <v/>
      </c>
      <c r="AA56" s="167" t="str">
        <f>IFERROR(VLOOKUP(I56,Lists!K:O,5,FALSE),"")</f>
        <v/>
      </c>
      <c r="AB56" s="167" t="str">
        <f>IFERROR(VLOOKUP(J56,Lists!L:P,5,FALSE),"")</f>
        <v/>
      </c>
    </row>
    <row r="57" spans="1:28" ht="16.5">
      <c r="A57" s="173" t="str">
        <f>Cover!$E$18</f>
        <v>Select from list</v>
      </c>
      <c r="B57" s="167" t="str">
        <f>Cover!$E$10</f>
        <v>Select from list</v>
      </c>
      <c r="C57" s="167" t="str">
        <f t="shared" si="0"/>
        <v/>
      </c>
      <c r="D57" s="168" t="s">
        <v>183</v>
      </c>
      <c r="E57" s="167" t="str">
        <f>IFERROR(IF(VLOOKUP($D57,'Large credit exposures'!$B$27:$T$76,'LEX Data 1'!E$1,FALSE)=0,"",VLOOKUP($D57,'Large credit exposures'!$B$27:$T$76,'LEX Data 1'!E$1,FALSE)),"")</f>
        <v/>
      </c>
      <c r="F57" s="167" t="str">
        <f>IFERROR(IF(VLOOKUP($D57,'Large credit exposures'!$B$27:$T$76,'LEX Data 1'!F$1,FALSE)=0,"",VLOOKUP($D57,'Large credit exposures'!$B$27:$T$76,'LEX Data 1'!F$1,FALSE)),"")</f>
        <v/>
      </c>
      <c r="G57" s="167" t="str">
        <f>IFERROR(IF(VLOOKUP($D57,'Large credit exposures'!$B$27:$T$76,'LEX Data 1'!G$1,FALSE)=0,"",VLOOKUP($D57,'Large credit exposures'!$B$27:$T$76,'LEX Data 1'!G$1,FALSE)),"")</f>
        <v/>
      </c>
      <c r="H57" s="167" t="str">
        <f>IFERROR(IF(VLOOKUP($D57,'Large credit exposures'!$B$27:$T$76,'LEX Data 1'!H$1,FALSE)=0,"",VLOOKUP($D57,'Large credit exposures'!$B$27:$T$76,'LEX Data 1'!H$1,FALSE)),"")</f>
        <v/>
      </c>
      <c r="I57" s="167" t="str">
        <f>IFERROR(IF(VLOOKUP($D57,'Large credit exposures'!$B$27:$T$76,'LEX Data 1'!I$1,FALSE)=0,"",VLOOKUP($D57,'Large credit exposures'!$B$27:$T$76,'LEX Data 1'!I$1,FALSE)),"")</f>
        <v/>
      </c>
      <c r="J57" s="167" t="str">
        <f>IFERROR(IF(VLOOKUP($D57,'Large credit exposures'!$B$27:$T$76,'LEX Data 1'!J$1,FALSE)=0,"",VLOOKUP($D57,'Large credit exposures'!$B$27:$T$76,'LEX Data 1'!J$1,FALSE)),"")</f>
        <v/>
      </c>
      <c r="K57" s="167" t="str">
        <f>IFERROR(IF(VLOOKUP($D57,'Large credit exposures'!$B$27:$T$76,'LEX Data 1'!K$1,FALSE)=0,"",VLOOKUP($D57,'Large credit exposures'!$B$27:$T$76,'LEX Data 1'!K$1,FALSE)),"")</f>
        <v/>
      </c>
      <c r="L57" s="167" t="str">
        <f>IFERROR(IF(VLOOKUP($D57,'Large credit exposures'!$B$27:$T$76,'LEX Data 1'!L$1,FALSE)=0,"",VLOOKUP($D57,'Large credit exposures'!$B$27:$T$76,'LEX Data 1'!L$1,FALSE)),"")</f>
        <v/>
      </c>
      <c r="M57" s="167" t="str">
        <f>IFERROR(IF(VLOOKUP($D57,'Large credit exposures'!$B$27:$T$76,'LEX Data 1'!M$1,FALSE)=0,"",VLOOKUP($D57,'Large credit exposures'!$B$27:$T$76,'LEX Data 1'!M$1,FALSE)),"")</f>
        <v/>
      </c>
      <c r="N57" s="167" t="str">
        <f>IFERROR(IF(VLOOKUP($D57,'Large credit exposures'!$B$27:$T$76,'LEX Data 1'!N$1,FALSE)=0,"",VLOOKUP($D57,'Large credit exposures'!$B$27:$T$76,'LEX Data 1'!N$1,FALSE)),"")</f>
        <v/>
      </c>
      <c r="O57" s="167" t="str">
        <f>IFERROR(IF(VLOOKUP($D57,'Large credit exposures'!$B$27:$T$76,'LEX Data 1'!O$1,FALSE)=0,"",VLOOKUP($D57,'Large credit exposures'!$B$27:$T$76,'LEX Data 1'!O$1,FALSE)),"")</f>
        <v/>
      </c>
      <c r="P57" s="167" t="str">
        <f>IFERROR(IF(VLOOKUP($D57,'Large credit exposures'!$B$27:$T$76,'LEX Data 1'!P$1,FALSE)=0,"",VLOOKUP($D57,'Large credit exposures'!$B$27:$T$76,'LEX Data 1'!P$1,FALSE)),"")</f>
        <v/>
      </c>
      <c r="Q57" s="167" t="str">
        <f>IFERROR(IF(VLOOKUP($D57,'Large credit exposures'!$B$27:$T$76,'LEX Data 1'!Q$1,FALSE)=0,"",VLOOKUP($D57,'Large credit exposures'!$B$27:$T$76,'LEX Data 1'!Q$1,FALSE)),"")</f>
        <v/>
      </c>
      <c r="R57" s="167" t="str">
        <f>IFERROR(IF(VLOOKUP($D57,'Large credit exposures'!$B$27:$T$76,'LEX Data 1'!R$1,FALSE)=0,"",VLOOKUP($D57,'Large credit exposures'!$B$27:$T$76,'LEX Data 1'!R$1,FALSE)),"")</f>
        <v/>
      </c>
      <c r="S57" s="167" t="str">
        <f>IFERROR(IF(VLOOKUP($D57,'Large credit exposures'!$B$27:$T$76,'LEX Data 1'!S$1,FALSE)=0,"",VLOOKUP($D57,'Large credit exposures'!$B$27:$T$76,'LEX Data 1'!S$1,FALSE)),"")</f>
        <v/>
      </c>
      <c r="T57" s="167" t="str">
        <f>IFERROR(IF(VLOOKUP($D57,'Large credit exposures'!$B$27:$T$76,'LEX Data 1'!T$1,FALSE)=0,"",VLOOKUP($D57,'Large credit exposures'!$B$27:$T$76,'LEX Data 1'!T$1,FALSE)),"")</f>
        <v/>
      </c>
      <c r="U57" s="167" t="str">
        <f>IFERROR(IF(VLOOKUP($D57,'Large credit exposures'!$B$27:$T$76,'LEX Data 1'!U$1,FALSE)=0,"",VLOOKUP($D57,'Large credit exposures'!$B$27:$T$76,'LEX Data 1'!U$1,FALSE)),"")</f>
        <v/>
      </c>
      <c r="V57" s="167" t="str">
        <f>IFERROR(IF(VLOOKUP($D57,'Large credit exposures'!$B$27:$T$76,'LEX Data 1'!V$1,FALSE)=0,"",VLOOKUP($D57,'Large credit exposures'!$B$27:$T$76,'LEX Data 1'!V$1,FALSE)),"")</f>
        <v/>
      </c>
      <c r="W57" s="167" t="str">
        <f>IFERROR(VLOOKUP(_xlfn.AGGREGATE(4,6,Y57:AA57),Lists!Q:R,2,FALSE),"")</f>
        <v/>
      </c>
      <c r="Y57" s="167" t="str">
        <f>IFERROR(VLOOKUP(G57,Lists!I:M,5,FALSE),"")</f>
        <v/>
      </c>
      <c r="Z57" s="167" t="str">
        <f>IFERROR(VLOOKUP(H57,Lists!J:N,5,FALSE),"")</f>
        <v/>
      </c>
      <c r="AA57" s="167" t="str">
        <f>IFERROR(VLOOKUP(I57,Lists!K:O,5,FALSE),"")</f>
        <v/>
      </c>
      <c r="AB57" s="167" t="str">
        <f>IFERROR(VLOOKUP(J57,Lists!L:P,5,FALSE),"")</f>
        <v/>
      </c>
    </row>
    <row r="58" spans="1:28" ht="16.5">
      <c r="A58" s="173" t="str">
        <f>Cover!$E$18</f>
        <v>Select from list</v>
      </c>
      <c r="B58" s="167" t="str">
        <f>Cover!$E$10</f>
        <v>Select from list</v>
      </c>
      <c r="C58" s="167" t="str">
        <f t="shared" si="0"/>
        <v/>
      </c>
      <c r="D58" s="168" t="s">
        <v>184</v>
      </c>
      <c r="E58" s="167" t="str">
        <f>IFERROR(IF(VLOOKUP($D58,'Large credit exposures'!$B$27:$T$76,'LEX Data 1'!E$1,FALSE)=0,"",VLOOKUP($D58,'Large credit exposures'!$B$27:$T$76,'LEX Data 1'!E$1,FALSE)),"")</f>
        <v/>
      </c>
      <c r="F58" s="167" t="str">
        <f>IFERROR(IF(VLOOKUP($D58,'Large credit exposures'!$B$27:$T$76,'LEX Data 1'!F$1,FALSE)=0,"",VLOOKUP($D58,'Large credit exposures'!$B$27:$T$76,'LEX Data 1'!F$1,FALSE)),"")</f>
        <v/>
      </c>
      <c r="G58" s="167" t="str">
        <f>IFERROR(IF(VLOOKUP($D58,'Large credit exposures'!$B$27:$T$76,'LEX Data 1'!G$1,FALSE)=0,"",VLOOKUP($D58,'Large credit exposures'!$B$27:$T$76,'LEX Data 1'!G$1,FALSE)),"")</f>
        <v/>
      </c>
      <c r="H58" s="167" t="str">
        <f>IFERROR(IF(VLOOKUP($D58,'Large credit exposures'!$B$27:$T$76,'LEX Data 1'!H$1,FALSE)=0,"",VLOOKUP($D58,'Large credit exposures'!$B$27:$T$76,'LEX Data 1'!H$1,FALSE)),"")</f>
        <v/>
      </c>
      <c r="I58" s="167" t="str">
        <f>IFERROR(IF(VLOOKUP($D58,'Large credit exposures'!$B$27:$T$76,'LEX Data 1'!I$1,FALSE)=0,"",VLOOKUP($D58,'Large credit exposures'!$B$27:$T$76,'LEX Data 1'!I$1,FALSE)),"")</f>
        <v/>
      </c>
      <c r="J58" s="167" t="str">
        <f>IFERROR(IF(VLOOKUP($D58,'Large credit exposures'!$B$27:$T$76,'LEX Data 1'!J$1,FALSE)=0,"",VLOOKUP($D58,'Large credit exposures'!$B$27:$T$76,'LEX Data 1'!J$1,FALSE)),"")</f>
        <v/>
      </c>
      <c r="K58" s="167" t="str">
        <f>IFERROR(IF(VLOOKUP($D58,'Large credit exposures'!$B$27:$T$76,'LEX Data 1'!K$1,FALSE)=0,"",VLOOKUP($D58,'Large credit exposures'!$B$27:$T$76,'LEX Data 1'!K$1,FALSE)),"")</f>
        <v/>
      </c>
      <c r="L58" s="167" t="str">
        <f>IFERROR(IF(VLOOKUP($D58,'Large credit exposures'!$B$27:$T$76,'LEX Data 1'!L$1,FALSE)=0,"",VLOOKUP($D58,'Large credit exposures'!$B$27:$T$76,'LEX Data 1'!L$1,FALSE)),"")</f>
        <v/>
      </c>
      <c r="M58" s="167" t="str">
        <f>IFERROR(IF(VLOOKUP($D58,'Large credit exposures'!$B$27:$T$76,'LEX Data 1'!M$1,FALSE)=0,"",VLOOKUP($D58,'Large credit exposures'!$B$27:$T$76,'LEX Data 1'!M$1,FALSE)),"")</f>
        <v/>
      </c>
      <c r="N58" s="167" t="str">
        <f>IFERROR(IF(VLOOKUP($D58,'Large credit exposures'!$B$27:$T$76,'LEX Data 1'!N$1,FALSE)=0,"",VLOOKUP($D58,'Large credit exposures'!$B$27:$T$76,'LEX Data 1'!N$1,FALSE)),"")</f>
        <v/>
      </c>
      <c r="O58" s="167" t="str">
        <f>IFERROR(IF(VLOOKUP($D58,'Large credit exposures'!$B$27:$T$76,'LEX Data 1'!O$1,FALSE)=0,"",VLOOKUP($D58,'Large credit exposures'!$B$27:$T$76,'LEX Data 1'!O$1,FALSE)),"")</f>
        <v/>
      </c>
      <c r="P58" s="167" t="str">
        <f>IFERROR(IF(VLOOKUP($D58,'Large credit exposures'!$B$27:$T$76,'LEX Data 1'!P$1,FALSE)=0,"",VLOOKUP($D58,'Large credit exposures'!$B$27:$T$76,'LEX Data 1'!P$1,FALSE)),"")</f>
        <v/>
      </c>
      <c r="Q58" s="167" t="str">
        <f>IFERROR(IF(VLOOKUP($D58,'Large credit exposures'!$B$27:$T$76,'LEX Data 1'!Q$1,FALSE)=0,"",VLOOKUP($D58,'Large credit exposures'!$B$27:$T$76,'LEX Data 1'!Q$1,FALSE)),"")</f>
        <v/>
      </c>
      <c r="R58" s="167" t="str">
        <f>IFERROR(IF(VLOOKUP($D58,'Large credit exposures'!$B$27:$T$76,'LEX Data 1'!R$1,FALSE)=0,"",VLOOKUP($D58,'Large credit exposures'!$B$27:$T$76,'LEX Data 1'!R$1,FALSE)),"")</f>
        <v/>
      </c>
      <c r="S58" s="167" t="str">
        <f>IFERROR(IF(VLOOKUP($D58,'Large credit exposures'!$B$27:$T$76,'LEX Data 1'!S$1,FALSE)=0,"",VLOOKUP($D58,'Large credit exposures'!$B$27:$T$76,'LEX Data 1'!S$1,FALSE)),"")</f>
        <v/>
      </c>
      <c r="T58" s="167" t="str">
        <f>IFERROR(IF(VLOOKUP($D58,'Large credit exposures'!$B$27:$T$76,'LEX Data 1'!T$1,FALSE)=0,"",VLOOKUP($D58,'Large credit exposures'!$B$27:$T$76,'LEX Data 1'!T$1,FALSE)),"")</f>
        <v/>
      </c>
      <c r="U58" s="167" t="str">
        <f>IFERROR(IF(VLOOKUP($D58,'Large credit exposures'!$B$27:$T$76,'LEX Data 1'!U$1,FALSE)=0,"",VLOOKUP($D58,'Large credit exposures'!$B$27:$T$76,'LEX Data 1'!U$1,FALSE)),"")</f>
        <v/>
      </c>
      <c r="V58" s="167" t="str">
        <f>IFERROR(IF(VLOOKUP($D58,'Large credit exposures'!$B$27:$T$76,'LEX Data 1'!V$1,FALSE)=0,"",VLOOKUP($D58,'Large credit exposures'!$B$27:$T$76,'LEX Data 1'!V$1,FALSE)),"")</f>
        <v/>
      </c>
      <c r="W58" s="167" t="str">
        <f>IFERROR(VLOOKUP(_xlfn.AGGREGATE(4,6,Y58:AA58),Lists!Q:R,2,FALSE),"")</f>
        <v/>
      </c>
      <c r="Y58" s="167" t="str">
        <f>IFERROR(VLOOKUP(G58,Lists!I:M,5,FALSE),"")</f>
        <v/>
      </c>
      <c r="Z58" s="167" t="str">
        <f>IFERROR(VLOOKUP(H58,Lists!J:N,5,FALSE),"")</f>
        <v/>
      </c>
      <c r="AA58" s="167" t="str">
        <f>IFERROR(VLOOKUP(I58,Lists!K:O,5,FALSE),"")</f>
        <v/>
      </c>
      <c r="AB58" s="167" t="str">
        <f>IFERROR(VLOOKUP(J58,Lists!L:P,5,FALSE),"")</f>
        <v/>
      </c>
    </row>
    <row r="59" spans="1:28" ht="16.5">
      <c r="A59" s="173" t="str">
        <f>Cover!$E$18</f>
        <v>Select from list</v>
      </c>
      <c r="B59" s="167" t="str">
        <f>Cover!$E$10</f>
        <v>Select from list</v>
      </c>
      <c r="C59" s="167" t="str">
        <f t="shared" si="0"/>
        <v/>
      </c>
      <c r="D59" s="168" t="s">
        <v>185</v>
      </c>
      <c r="E59" s="167" t="str">
        <f>IFERROR(IF(VLOOKUP($D59,'Large credit exposures'!$B$27:$T$76,'LEX Data 1'!E$1,FALSE)=0,"",VLOOKUP($D59,'Large credit exposures'!$B$27:$T$76,'LEX Data 1'!E$1,FALSE)),"")</f>
        <v/>
      </c>
      <c r="F59" s="167" t="str">
        <f>IFERROR(IF(VLOOKUP($D59,'Large credit exposures'!$B$27:$T$76,'LEX Data 1'!F$1,FALSE)=0,"",VLOOKUP($D59,'Large credit exposures'!$B$27:$T$76,'LEX Data 1'!F$1,FALSE)),"")</f>
        <v/>
      </c>
      <c r="G59" s="167" t="str">
        <f>IFERROR(IF(VLOOKUP($D59,'Large credit exposures'!$B$27:$T$76,'LEX Data 1'!G$1,FALSE)=0,"",VLOOKUP($D59,'Large credit exposures'!$B$27:$T$76,'LEX Data 1'!G$1,FALSE)),"")</f>
        <v/>
      </c>
      <c r="H59" s="167" t="str">
        <f>IFERROR(IF(VLOOKUP($D59,'Large credit exposures'!$B$27:$T$76,'LEX Data 1'!H$1,FALSE)=0,"",VLOOKUP($D59,'Large credit exposures'!$B$27:$T$76,'LEX Data 1'!H$1,FALSE)),"")</f>
        <v/>
      </c>
      <c r="I59" s="167" t="str">
        <f>IFERROR(IF(VLOOKUP($D59,'Large credit exposures'!$B$27:$T$76,'LEX Data 1'!I$1,FALSE)=0,"",VLOOKUP($D59,'Large credit exposures'!$B$27:$T$76,'LEX Data 1'!I$1,FALSE)),"")</f>
        <v/>
      </c>
      <c r="J59" s="167" t="str">
        <f>IFERROR(IF(VLOOKUP($D59,'Large credit exposures'!$B$27:$T$76,'LEX Data 1'!J$1,FALSE)=0,"",VLOOKUP($D59,'Large credit exposures'!$B$27:$T$76,'LEX Data 1'!J$1,FALSE)),"")</f>
        <v/>
      </c>
      <c r="K59" s="167" t="str">
        <f>IFERROR(IF(VLOOKUP($D59,'Large credit exposures'!$B$27:$T$76,'LEX Data 1'!K$1,FALSE)=0,"",VLOOKUP($D59,'Large credit exposures'!$B$27:$T$76,'LEX Data 1'!K$1,FALSE)),"")</f>
        <v/>
      </c>
      <c r="L59" s="167" t="str">
        <f>IFERROR(IF(VLOOKUP($D59,'Large credit exposures'!$B$27:$T$76,'LEX Data 1'!L$1,FALSE)=0,"",VLOOKUP($D59,'Large credit exposures'!$B$27:$T$76,'LEX Data 1'!L$1,FALSE)),"")</f>
        <v/>
      </c>
      <c r="M59" s="167" t="str">
        <f>IFERROR(IF(VLOOKUP($D59,'Large credit exposures'!$B$27:$T$76,'LEX Data 1'!M$1,FALSE)=0,"",VLOOKUP($D59,'Large credit exposures'!$B$27:$T$76,'LEX Data 1'!M$1,FALSE)),"")</f>
        <v/>
      </c>
      <c r="N59" s="167" t="str">
        <f>IFERROR(IF(VLOOKUP($D59,'Large credit exposures'!$B$27:$T$76,'LEX Data 1'!N$1,FALSE)=0,"",VLOOKUP($D59,'Large credit exposures'!$B$27:$T$76,'LEX Data 1'!N$1,FALSE)),"")</f>
        <v/>
      </c>
      <c r="O59" s="167" t="str">
        <f>IFERROR(IF(VLOOKUP($D59,'Large credit exposures'!$B$27:$T$76,'LEX Data 1'!O$1,FALSE)=0,"",VLOOKUP($D59,'Large credit exposures'!$B$27:$T$76,'LEX Data 1'!O$1,FALSE)),"")</f>
        <v/>
      </c>
      <c r="P59" s="167" t="str">
        <f>IFERROR(IF(VLOOKUP($D59,'Large credit exposures'!$B$27:$T$76,'LEX Data 1'!P$1,FALSE)=0,"",VLOOKUP($D59,'Large credit exposures'!$B$27:$T$76,'LEX Data 1'!P$1,FALSE)),"")</f>
        <v/>
      </c>
      <c r="Q59" s="167" t="str">
        <f>IFERROR(IF(VLOOKUP($D59,'Large credit exposures'!$B$27:$T$76,'LEX Data 1'!Q$1,FALSE)=0,"",VLOOKUP($D59,'Large credit exposures'!$B$27:$T$76,'LEX Data 1'!Q$1,FALSE)),"")</f>
        <v/>
      </c>
      <c r="R59" s="167" t="str">
        <f>IFERROR(IF(VLOOKUP($D59,'Large credit exposures'!$B$27:$T$76,'LEX Data 1'!R$1,FALSE)=0,"",VLOOKUP($D59,'Large credit exposures'!$B$27:$T$76,'LEX Data 1'!R$1,FALSE)),"")</f>
        <v/>
      </c>
      <c r="S59" s="167" t="str">
        <f>IFERROR(IF(VLOOKUP($D59,'Large credit exposures'!$B$27:$T$76,'LEX Data 1'!S$1,FALSE)=0,"",VLOOKUP($D59,'Large credit exposures'!$B$27:$T$76,'LEX Data 1'!S$1,FALSE)),"")</f>
        <v/>
      </c>
      <c r="T59" s="167" t="str">
        <f>IFERROR(IF(VLOOKUP($D59,'Large credit exposures'!$B$27:$T$76,'LEX Data 1'!T$1,FALSE)=0,"",VLOOKUP($D59,'Large credit exposures'!$B$27:$T$76,'LEX Data 1'!T$1,FALSE)),"")</f>
        <v/>
      </c>
      <c r="U59" s="167" t="str">
        <f>IFERROR(IF(VLOOKUP($D59,'Large credit exposures'!$B$27:$T$76,'LEX Data 1'!U$1,FALSE)=0,"",VLOOKUP($D59,'Large credit exposures'!$B$27:$T$76,'LEX Data 1'!U$1,FALSE)),"")</f>
        <v/>
      </c>
      <c r="V59" s="167" t="str">
        <f>IFERROR(IF(VLOOKUP($D59,'Large credit exposures'!$B$27:$T$76,'LEX Data 1'!V$1,FALSE)=0,"",VLOOKUP($D59,'Large credit exposures'!$B$27:$T$76,'LEX Data 1'!V$1,FALSE)),"")</f>
        <v/>
      </c>
      <c r="W59" s="167" t="str">
        <f>IFERROR(VLOOKUP(_xlfn.AGGREGATE(4,6,Y59:AA59),Lists!Q:R,2,FALSE),"")</f>
        <v/>
      </c>
      <c r="Y59" s="167" t="str">
        <f>IFERROR(VLOOKUP(G59,Lists!I:M,5,FALSE),"")</f>
        <v/>
      </c>
      <c r="Z59" s="167" t="str">
        <f>IFERROR(VLOOKUP(H59,Lists!J:N,5,FALSE),"")</f>
        <v/>
      </c>
      <c r="AA59" s="167" t="str">
        <f>IFERROR(VLOOKUP(I59,Lists!K:O,5,FALSE),"")</f>
        <v/>
      </c>
      <c r="AB59" s="167" t="str">
        <f>IFERROR(VLOOKUP(J59,Lists!L:P,5,FALSE),"")</f>
        <v/>
      </c>
    </row>
    <row r="60" spans="1:28" ht="16.5">
      <c r="A60" s="173" t="str">
        <f>Cover!$E$18</f>
        <v>Select from list</v>
      </c>
      <c r="B60" s="167" t="str">
        <f>Cover!$E$10</f>
        <v>Select from list</v>
      </c>
      <c r="C60" s="167" t="str">
        <f t="shared" si="0"/>
        <v/>
      </c>
      <c r="D60" s="163" t="s">
        <v>186</v>
      </c>
      <c r="E60" s="167" t="str">
        <f>IFERROR(IF(VLOOKUP($D60,'Large credit exposures'!$B$27:$T$76,'LEX Data 1'!E$1,FALSE)=0,"",VLOOKUP($D60,'Large credit exposures'!$B$27:$T$76,'LEX Data 1'!E$1,FALSE)),"")</f>
        <v/>
      </c>
      <c r="F60" s="167" t="str">
        <f>IFERROR(IF(VLOOKUP($D60,'Large credit exposures'!$B$27:$T$76,'LEX Data 1'!F$1,FALSE)=0,"",VLOOKUP($D60,'Large credit exposures'!$B$27:$T$76,'LEX Data 1'!F$1,FALSE)),"")</f>
        <v/>
      </c>
      <c r="G60" s="167" t="str">
        <f>IFERROR(IF(VLOOKUP($D60,'Large credit exposures'!$B$27:$T$76,'LEX Data 1'!G$1,FALSE)=0,"",VLOOKUP($D60,'Large credit exposures'!$B$27:$T$76,'LEX Data 1'!G$1,FALSE)),"")</f>
        <v/>
      </c>
      <c r="H60" s="167" t="str">
        <f>IFERROR(IF(VLOOKUP($D60,'Large credit exposures'!$B$27:$T$76,'LEX Data 1'!H$1,FALSE)=0,"",VLOOKUP($D60,'Large credit exposures'!$B$27:$T$76,'LEX Data 1'!H$1,FALSE)),"")</f>
        <v/>
      </c>
      <c r="I60" s="167" t="str">
        <f>IFERROR(IF(VLOOKUP($D60,'Large credit exposures'!$B$27:$T$76,'LEX Data 1'!I$1,FALSE)=0,"",VLOOKUP($D60,'Large credit exposures'!$B$27:$T$76,'LEX Data 1'!I$1,FALSE)),"")</f>
        <v/>
      </c>
      <c r="J60" s="167" t="str">
        <f>IFERROR(IF(VLOOKUP($D60,'Large credit exposures'!$B$27:$T$76,'LEX Data 1'!J$1,FALSE)=0,"",VLOOKUP($D60,'Large credit exposures'!$B$27:$T$76,'LEX Data 1'!J$1,FALSE)),"")</f>
        <v/>
      </c>
      <c r="K60" s="167" t="str">
        <f>IFERROR(IF(VLOOKUP($D60,'Large credit exposures'!$B$27:$T$76,'LEX Data 1'!K$1,FALSE)=0,"",VLOOKUP($D60,'Large credit exposures'!$B$27:$T$76,'LEX Data 1'!K$1,FALSE)),"")</f>
        <v/>
      </c>
      <c r="L60" s="167" t="str">
        <f>IFERROR(IF(VLOOKUP($D60,'Large credit exposures'!$B$27:$T$76,'LEX Data 1'!L$1,FALSE)=0,"",VLOOKUP($D60,'Large credit exposures'!$B$27:$T$76,'LEX Data 1'!L$1,FALSE)),"")</f>
        <v/>
      </c>
      <c r="M60" s="167" t="str">
        <f>IFERROR(IF(VLOOKUP($D60,'Large credit exposures'!$B$27:$T$76,'LEX Data 1'!M$1,FALSE)=0,"",VLOOKUP($D60,'Large credit exposures'!$B$27:$T$76,'LEX Data 1'!M$1,FALSE)),"")</f>
        <v/>
      </c>
      <c r="N60" s="167" t="str">
        <f>IFERROR(IF(VLOOKUP($D60,'Large credit exposures'!$B$27:$T$76,'LEX Data 1'!N$1,FALSE)=0,"",VLOOKUP($D60,'Large credit exposures'!$B$27:$T$76,'LEX Data 1'!N$1,FALSE)),"")</f>
        <v/>
      </c>
      <c r="O60" s="167" t="str">
        <f>IFERROR(IF(VLOOKUP($D60,'Large credit exposures'!$B$27:$T$76,'LEX Data 1'!O$1,FALSE)=0,"",VLOOKUP($D60,'Large credit exposures'!$B$27:$T$76,'LEX Data 1'!O$1,FALSE)),"")</f>
        <v/>
      </c>
      <c r="P60" s="167" t="str">
        <f>IFERROR(IF(VLOOKUP($D60,'Large credit exposures'!$B$27:$T$76,'LEX Data 1'!P$1,FALSE)=0,"",VLOOKUP($D60,'Large credit exposures'!$B$27:$T$76,'LEX Data 1'!P$1,FALSE)),"")</f>
        <v/>
      </c>
      <c r="Q60" s="167" t="str">
        <f>IFERROR(IF(VLOOKUP($D60,'Large credit exposures'!$B$27:$T$76,'LEX Data 1'!Q$1,FALSE)=0,"",VLOOKUP($D60,'Large credit exposures'!$B$27:$T$76,'LEX Data 1'!Q$1,FALSE)),"")</f>
        <v/>
      </c>
      <c r="R60" s="167" t="str">
        <f>IFERROR(IF(VLOOKUP($D60,'Large credit exposures'!$B$27:$T$76,'LEX Data 1'!R$1,FALSE)=0,"",VLOOKUP($D60,'Large credit exposures'!$B$27:$T$76,'LEX Data 1'!R$1,FALSE)),"")</f>
        <v/>
      </c>
      <c r="S60" s="167" t="str">
        <f>IFERROR(IF(VLOOKUP($D60,'Large credit exposures'!$B$27:$T$76,'LEX Data 1'!S$1,FALSE)=0,"",VLOOKUP($D60,'Large credit exposures'!$B$27:$T$76,'LEX Data 1'!S$1,FALSE)),"")</f>
        <v/>
      </c>
      <c r="T60" s="167" t="str">
        <f>IFERROR(IF(VLOOKUP($D60,'Large credit exposures'!$B$27:$T$76,'LEX Data 1'!T$1,FALSE)=0,"",VLOOKUP($D60,'Large credit exposures'!$B$27:$T$76,'LEX Data 1'!T$1,FALSE)),"")</f>
        <v/>
      </c>
      <c r="U60" s="167" t="str">
        <f>IFERROR(IF(VLOOKUP($D60,'Large credit exposures'!$B$27:$T$76,'LEX Data 1'!U$1,FALSE)=0,"",VLOOKUP($D60,'Large credit exposures'!$B$27:$T$76,'LEX Data 1'!U$1,FALSE)),"")</f>
        <v/>
      </c>
      <c r="V60" s="167" t="str">
        <f>IFERROR(IF(VLOOKUP($D60,'Large credit exposures'!$B$27:$T$76,'LEX Data 1'!V$1,FALSE)=0,"",VLOOKUP($D60,'Large credit exposures'!$B$27:$T$76,'LEX Data 1'!V$1,FALSE)),"")</f>
        <v/>
      </c>
      <c r="W60" s="167" t="str">
        <f>IFERROR(VLOOKUP(_xlfn.AGGREGATE(4,6,Y60:AA60),Lists!Q:R,2,FALSE),"")</f>
        <v/>
      </c>
      <c r="Y60" s="167" t="str">
        <f>IFERROR(VLOOKUP(G60,Lists!I:M,5,FALSE),"")</f>
        <v/>
      </c>
      <c r="Z60" s="167" t="str">
        <f>IFERROR(VLOOKUP(H60,Lists!J:N,5,FALSE),"")</f>
        <v/>
      </c>
      <c r="AA60" s="167" t="str">
        <f>IFERROR(VLOOKUP(I60,Lists!K:O,5,FALSE),"")</f>
        <v/>
      </c>
      <c r="AB60" s="167" t="str">
        <f>IFERROR(VLOOKUP(J60,Lists!L:P,5,FALSE),"")</f>
        <v/>
      </c>
    </row>
    <row r="61" spans="1:28" ht="16.5">
      <c r="A61" s="173" t="str">
        <f>Cover!$E$18</f>
        <v>Select from list</v>
      </c>
      <c r="B61" s="167" t="str">
        <f>Cover!$E$10</f>
        <v>Select from list</v>
      </c>
      <c r="C61" s="167" t="str">
        <f t="shared" si="0"/>
        <v/>
      </c>
      <c r="D61" s="163" t="s">
        <v>187</v>
      </c>
      <c r="E61" s="167" t="str">
        <f>IFERROR(IF(VLOOKUP($D61,'Large credit exposures'!$B$27:$T$76,'LEX Data 1'!E$1,FALSE)=0,"",VLOOKUP($D61,'Large credit exposures'!$B$27:$T$76,'LEX Data 1'!E$1,FALSE)),"")</f>
        <v/>
      </c>
      <c r="F61" s="167" t="str">
        <f>IFERROR(IF(VLOOKUP($D61,'Large credit exposures'!$B$27:$T$76,'LEX Data 1'!F$1,FALSE)=0,"",VLOOKUP($D61,'Large credit exposures'!$B$27:$T$76,'LEX Data 1'!F$1,FALSE)),"")</f>
        <v/>
      </c>
      <c r="G61" s="167" t="str">
        <f>IFERROR(IF(VLOOKUP($D61,'Large credit exposures'!$B$27:$T$76,'LEX Data 1'!G$1,FALSE)=0,"",VLOOKUP($D61,'Large credit exposures'!$B$27:$T$76,'LEX Data 1'!G$1,FALSE)),"")</f>
        <v/>
      </c>
      <c r="H61" s="167" t="str">
        <f>IFERROR(IF(VLOOKUP($D61,'Large credit exposures'!$B$27:$T$76,'LEX Data 1'!H$1,FALSE)=0,"",VLOOKUP($D61,'Large credit exposures'!$B$27:$T$76,'LEX Data 1'!H$1,FALSE)),"")</f>
        <v/>
      </c>
      <c r="I61" s="167" t="str">
        <f>IFERROR(IF(VLOOKUP($D61,'Large credit exposures'!$B$27:$T$76,'LEX Data 1'!I$1,FALSE)=0,"",VLOOKUP($D61,'Large credit exposures'!$B$27:$T$76,'LEX Data 1'!I$1,FALSE)),"")</f>
        <v/>
      </c>
      <c r="J61" s="167" t="str">
        <f>IFERROR(IF(VLOOKUP($D61,'Large credit exposures'!$B$27:$T$76,'LEX Data 1'!J$1,FALSE)=0,"",VLOOKUP($D61,'Large credit exposures'!$B$27:$T$76,'LEX Data 1'!J$1,FALSE)),"")</f>
        <v/>
      </c>
      <c r="K61" s="167" t="str">
        <f>IFERROR(IF(VLOOKUP($D61,'Large credit exposures'!$B$27:$T$76,'LEX Data 1'!K$1,FALSE)=0,"",VLOOKUP($D61,'Large credit exposures'!$B$27:$T$76,'LEX Data 1'!K$1,FALSE)),"")</f>
        <v/>
      </c>
      <c r="L61" s="167" t="str">
        <f>IFERROR(IF(VLOOKUP($D61,'Large credit exposures'!$B$27:$T$76,'LEX Data 1'!L$1,FALSE)=0,"",VLOOKUP($D61,'Large credit exposures'!$B$27:$T$76,'LEX Data 1'!L$1,FALSE)),"")</f>
        <v/>
      </c>
      <c r="M61" s="167" t="str">
        <f>IFERROR(IF(VLOOKUP($D61,'Large credit exposures'!$B$27:$T$76,'LEX Data 1'!M$1,FALSE)=0,"",VLOOKUP($D61,'Large credit exposures'!$B$27:$T$76,'LEX Data 1'!M$1,FALSE)),"")</f>
        <v/>
      </c>
      <c r="N61" s="167" t="str">
        <f>IFERROR(IF(VLOOKUP($D61,'Large credit exposures'!$B$27:$T$76,'LEX Data 1'!N$1,FALSE)=0,"",VLOOKUP($D61,'Large credit exposures'!$B$27:$T$76,'LEX Data 1'!N$1,FALSE)),"")</f>
        <v/>
      </c>
      <c r="O61" s="167" t="str">
        <f>IFERROR(IF(VLOOKUP($D61,'Large credit exposures'!$B$27:$T$76,'LEX Data 1'!O$1,FALSE)=0,"",VLOOKUP($D61,'Large credit exposures'!$B$27:$T$76,'LEX Data 1'!O$1,FALSE)),"")</f>
        <v/>
      </c>
      <c r="P61" s="167" t="str">
        <f>IFERROR(IF(VLOOKUP($D61,'Large credit exposures'!$B$27:$T$76,'LEX Data 1'!P$1,FALSE)=0,"",VLOOKUP($D61,'Large credit exposures'!$B$27:$T$76,'LEX Data 1'!P$1,FALSE)),"")</f>
        <v/>
      </c>
      <c r="Q61" s="167" t="str">
        <f>IFERROR(IF(VLOOKUP($D61,'Large credit exposures'!$B$27:$T$76,'LEX Data 1'!Q$1,FALSE)=0,"",VLOOKUP($D61,'Large credit exposures'!$B$27:$T$76,'LEX Data 1'!Q$1,FALSE)),"")</f>
        <v/>
      </c>
      <c r="R61" s="167" t="str">
        <f>IFERROR(IF(VLOOKUP($D61,'Large credit exposures'!$B$27:$T$76,'LEX Data 1'!R$1,FALSE)=0,"",VLOOKUP($D61,'Large credit exposures'!$B$27:$T$76,'LEX Data 1'!R$1,FALSE)),"")</f>
        <v/>
      </c>
      <c r="S61" s="167" t="str">
        <f>IFERROR(IF(VLOOKUP($D61,'Large credit exposures'!$B$27:$T$76,'LEX Data 1'!S$1,FALSE)=0,"",VLOOKUP($D61,'Large credit exposures'!$B$27:$T$76,'LEX Data 1'!S$1,FALSE)),"")</f>
        <v/>
      </c>
      <c r="T61" s="167" t="str">
        <f>IFERROR(IF(VLOOKUP($D61,'Large credit exposures'!$B$27:$T$76,'LEX Data 1'!T$1,FALSE)=0,"",VLOOKUP($D61,'Large credit exposures'!$B$27:$T$76,'LEX Data 1'!T$1,FALSE)),"")</f>
        <v/>
      </c>
      <c r="U61" s="167" t="str">
        <f>IFERROR(IF(VLOOKUP($D61,'Large credit exposures'!$B$27:$T$76,'LEX Data 1'!U$1,FALSE)=0,"",VLOOKUP($D61,'Large credit exposures'!$B$27:$T$76,'LEX Data 1'!U$1,FALSE)),"")</f>
        <v/>
      </c>
      <c r="V61" s="167" t="str">
        <f>IFERROR(IF(VLOOKUP($D61,'Large credit exposures'!$B$27:$T$76,'LEX Data 1'!V$1,FALSE)=0,"",VLOOKUP($D61,'Large credit exposures'!$B$27:$T$76,'LEX Data 1'!V$1,FALSE)),"")</f>
        <v/>
      </c>
      <c r="W61" s="167" t="str">
        <f>IFERROR(VLOOKUP(_xlfn.AGGREGATE(4,6,Y61:AA61),Lists!Q:R,2,FALSE),"")</f>
        <v/>
      </c>
      <c r="Y61" s="167" t="str">
        <f>IFERROR(VLOOKUP(G61,Lists!I:M,5,FALSE),"")</f>
        <v/>
      </c>
      <c r="Z61" s="167" t="str">
        <f>IFERROR(VLOOKUP(H61,Lists!J:N,5,FALSE),"")</f>
        <v/>
      </c>
      <c r="AA61" s="167" t="str">
        <f>IFERROR(VLOOKUP(I61,Lists!K:O,5,FALSE),"")</f>
        <v/>
      </c>
      <c r="AB61" s="167" t="str">
        <f>IFERROR(VLOOKUP(J61,Lists!L:P,5,FALSE),"")</f>
        <v/>
      </c>
    </row>
    <row r="62" spans="1:28" ht="16.5">
      <c r="A62" s="173" t="str">
        <f>Cover!$E$18</f>
        <v>Select from list</v>
      </c>
      <c r="B62" s="167" t="str">
        <f>Cover!$E$10</f>
        <v>Select from list</v>
      </c>
      <c r="C62" s="167" t="str">
        <f t="shared" si="0"/>
        <v/>
      </c>
      <c r="D62" s="163" t="s">
        <v>188</v>
      </c>
      <c r="E62" s="167" t="str">
        <f>IFERROR(IF(VLOOKUP($D62,'Large credit exposures'!$B$27:$T$76,'LEX Data 1'!E$1,FALSE)=0,"",VLOOKUP($D62,'Large credit exposures'!$B$27:$T$76,'LEX Data 1'!E$1,FALSE)),"")</f>
        <v/>
      </c>
      <c r="F62" s="167" t="str">
        <f>IFERROR(IF(VLOOKUP($D62,'Large credit exposures'!$B$27:$T$76,'LEX Data 1'!F$1,FALSE)=0,"",VLOOKUP($D62,'Large credit exposures'!$B$27:$T$76,'LEX Data 1'!F$1,FALSE)),"")</f>
        <v/>
      </c>
      <c r="G62" s="167" t="str">
        <f>IFERROR(IF(VLOOKUP($D62,'Large credit exposures'!$B$27:$T$76,'LEX Data 1'!G$1,FALSE)=0,"",VLOOKUP($D62,'Large credit exposures'!$B$27:$T$76,'LEX Data 1'!G$1,FALSE)),"")</f>
        <v/>
      </c>
      <c r="H62" s="167" t="str">
        <f>IFERROR(IF(VLOOKUP($D62,'Large credit exposures'!$B$27:$T$76,'LEX Data 1'!H$1,FALSE)=0,"",VLOOKUP($D62,'Large credit exposures'!$B$27:$T$76,'LEX Data 1'!H$1,FALSE)),"")</f>
        <v/>
      </c>
      <c r="I62" s="167" t="str">
        <f>IFERROR(IF(VLOOKUP($D62,'Large credit exposures'!$B$27:$T$76,'LEX Data 1'!I$1,FALSE)=0,"",VLOOKUP($D62,'Large credit exposures'!$B$27:$T$76,'LEX Data 1'!I$1,FALSE)),"")</f>
        <v/>
      </c>
      <c r="J62" s="167" t="str">
        <f>IFERROR(IF(VLOOKUP($D62,'Large credit exposures'!$B$27:$T$76,'LEX Data 1'!J$1,FALSE)=0,"",VLOOKUP($D62,'Large credit exposures'!$B$27:$T$76,'LEX Data 1'!J$1,FALSE)),"")</f>
        <v/>
      </c>
      <c r="K62" s="167" t="str">
        <f>IFERROR(IF(VLOOKUP($D62,'Large credit exposures'!$B$27:$T$76,'LEX Data 1'!K$1,FALSE)=0,"",VLOOKUP($D62,'Large credit exposures'!$B$27:$T$76,'LEX Data 1'!K$1,FALSE)),"")</f>
        <v/>
      </c>
      <c r="L62" s="167" t="str">
        <f>IFERROR(IF(VLOOKUP($D62,'Large credit exposures'!$B$27:$T$76,'LEX Data 1'!L$1,FALSE)=0,"",VLOOKUP($D62,'Large credit exposures'!$B$27:$T$76,'LEX Data 1'!L$1,FALSE)),"")</f>
        <v/>
      </c>
      <c r="M62" s="167" t="str">
        <f>IFERROR(IF(VLOOKUP($D62,'Large credit exposures'!$B$27:$T$76,'LEX Data 1'!M$1,FALSE)=0,"",VLOOKUP($D62,'Large credit exposures'!$B$27:$T$76,'LEX Data 1'!M$1,FALSE)),"")</f>
        <v/>
      </c>
      <c r="N62" s="167" t="str">
        <f>IFERROR(IF(VLOOKUP($D62,'Large credit exposures'!$B$27:$T$76,'LEX Data 1'!N$1,FALSE)=0,"",VLOOKUP($D62,'Large credit exposures'!$B$27:$T$76,'LEX Data 1'!N$1,FALSE)),"")</f>
        <v/>
      </c>
      <c r="O62" s="167" t="str">
        <f>IFERROR(IF(VLOOKUP($D62,'Large credit exposures'!$B$27:$T$76,'LEX Data 1'!O$1,FALSE)=0,"",VLOOKUP($D62,'Large credit exposures'!$B$27:$T$76,'LEX Data 1'!O$1,FALSE)),"")</f>
        <v/>
      </c>
      <c r="P62" s="167" t="str">
        <f>IFERROR(IF(VLOOKUP($D62,'Large credit exposures'!$B$27:$T$76,'LEX Data 1'!P$1,FALSE)=0,"",VLOOKUP($D62,'Large credit exposures'!$B$27:$T$76,'LEX Data 1'!P$1,FALSE)),"")</f>
        <v/>
      </c>
      <c r="Q62" s="167" t="str">
        <f>IFERROR(IF(VLOOKUP($D62,'Large credit exposures'!$B$27:$T$76,'LEX Data 1'!Q$1,FALSE)=0,"",VLOOKUP($D62,'Large credit exposures'!$B$27:$T$76,'LEX Data 1'!Q$1,FALSE)),"")</f>
        <v/>
      </c>
      <c r="R62" s="167" t="str">
        <f>IFERROR(IF(VLOOKUP($D62,'Large credit exposures'!$B$27:$T$76,'LEX Data 1'!R$1,FALSE)=0,"",VLOOKUP($D62,'Large credit exposures'!$B$27:$T$76,'LEX Data 1'!R$1,FALSE)),"")</f>
        <v/>
      </c>
      <c r="S62" s="167" t="str">
        <f>IFERROR(IF(VLOOKUP($D62,'Large credit exposures'!$B$27:$T$76,'LEX Data 1'!S$1,FALSE)=0,"",VLOOKUP($D62,'Large credit exposures'!$B$27:$T$76,'LEX Data 1'!S$1,FALSE)),"")</f>
        <v/>
      </c>
      <c r="T62" s="167" t="str">
        <f>IFERROR(IF(VLOOKUP($D62,'Large credit exposures'!$B$27:$T$76,'LEX Data 1'!T$1,FALSE)=0,"",VLOOKUP($D62,'Large credit exposures'!$B$27:$T$76,'LEX Data 1'!T$1,FALSE)),"")</f>
        <v/>
      </c>
      <c r="U62" s="167" t="str">
        <f>IFERROR(IF(VLOOKUP($D62,'Large credit exposures'!$B$27:$T$76,'LEX Data 1'!U$1,FALSE)=0,"",VLOOKUP($D62,'Large credit exposures'!$B$27:$T$76,'LEX Data 1'!U$1,FALSE)),"")</f>
        <v/>
      </c>
      <c r="V62" s="167" t="str">
        <f>IFERROR(IF(VLOOKUP($D62,'Large credit exposures'!$B$27:$T$76,'LEX Data 1'!V$1,FALSE)=0,"",VLOOKUP($D62,'Large credit exposures'!$B$27:$T$76,'LEX Data 1'!V$1,FALSE)),"")</f>
        <v/>
      </c>
      <c r="W62" s="167" t="str">
        <f>IFERROR(VLOOKUP(_xlfn.AGGREGATE(4,6,Y62:AA62),Lists!Q:R,2,FALSE),"")</f>
        <v/>
      </c>
      <c r="Y62" s="167" t="str">
        <f>IFERROR(VLOOKUP(G62,Lists!I:M,5,FALSE),"")</f>
        <v/>
      </c>
      <c r="Z62" s="167" t="str">
        <f>IFERROR(VLOOKUP(H62,Lists!J:N,5,FALSE),"")</f>
        <v/>
      </c>
      <c r="AA62" s="167" t="str">
        <f>IFERROR(VLOOKUP(I62,Lists!K:O,5,FALSE),"")</f>
        <v/>
      </c>
      <c r="AB62" s="167" t="str">
        <f>IFERROR(VLOOKUP(J62,Lists!L:P,5,FALSE),"")</f>
        <v/>
      </c>
    </row>
    <row r="63" spans="1:28" ht="16.5">
      <c r="A63" s="173" t="str">
        <f>Cover!$E$18</f>
        <v>Select from list</v>
      </c>
      <c r="B63" s="167" t="str">
        <f>Cover!$E$10</f>
        <v>Select from list</v>
      </c>
      <c r="C63" s="167" t="str">
        <f t="shared" si="0"/>
        <v/>
      </c>
      <c r="D63" s="163" t="s">
        <v>189</v>
      </c>
      <c r="E63" s="167" t="str">
        <f>IFERROR(IF(VLOOKUP($D63,'Large credit exposures'!$B$27:$T$76,'LEX Data 1'!E$1,FALSE)=0,"",VLOOKUP($D63,'Large credit exposures'!$B$27:$T$76,'LEX Data 1'!E$1,FALSE)),"")</f>
        <v/>
      </c>
      <c r="F63" s="167" t="str">
        <f>IFERROR(IF(VLOOKUP($D63,'Large credit exposures'!$B$27:$T$76,'LEX Data 1'!F$1,FALSE)=0,"",VLOOKUP($D63,'Large credit exposures'!$B$27:$T$76,'LEX Data 1'!F$1,FALSE)),"")</f>
        <v/>
      </c>
      <c r="G63" s="167" t="str">
        <f>IFERROR(IF(VLOOKUP($D63,'Large credit exposures'!$B$27:$T$76,'LEX Data 1'!G$1,FALSE)=0,"",VLOOKUP($D63,'Large credit exposures'!$B$27:$T$76,'LEX Data 1'!G$1,FALSE)),"")</f>
        <v/>
      </c>
      <c r="H63" s="167" t="str">
        <f>IFERROR(IF(VLOOKUP($D63,'Large credit exposures'!$B$27:$T$76,'LEX Data 1'!H$1,FALSE)=0,"",VLOOKUP($D63,'Large credit exposures'!$B$27:$T$76,'LEX Data 1'!H$1,FALSE)),"")</f>
        <v/>
      </c>
      <c r="I63" s="167" t="str">
        <f>IFERROR(IF(VLOOKUP($D63,'Large credit exposures'!$B$27:$T$76,'LEX Data 1'!I$1,FALSE)=0,"",VLOOKUP($D63,'Large credit exposures'!$B$27:$T$76,'LEX Data 1'!I$1,FALSE)),"")</f>
        <v/>
      </c>
      <c r="J63" s="167" t="str">
        <f>IFERROR(IF(VLOOKUP($D63,'Large credit exposures'!$B$27:$T$76,'LEX Data 1'!J$1,FALSE)=0,"",VLOOKUP($D63,'Large credit exposures'!$B$27:$T$76,'LEX Data 1'!J$1,FALSE)),"")</f>
        <v/>
      </c>
      <c r="K63" s="167" t="str">
        <f>IFERROR(IF(VLOOKUP($D63,'Large credit exposures'!$B$27:$T$76,'LEX Data 1'!K$1,FALSE)=0,"",VLOOKUP($D63,'Large credit exposures'!$B$27:$T$76,'LEX Data 1'!K$1,FALSE)),"")</f>
        <v/>
      </c>
      <c r="L63" s="167" t="str">
        <f>IFERROR(IF(VLOOKUP($D63,'Large credit exposures'!$B$27:$T$76,'LEX Data 1'!L$1,FALSE)=0,"",VLOOKUP($D63,'Large credit exposures'!$B$27:$T$76,'LEX Data 1'!L$1,FALSE)),"")</f>
        <v/>
      </c>
      <c r="M63" s="167" t="str">
        <f>IFERROR(IF(VLOOKUP($D63,'Large credit exposures'!$B$27:$T$76,'LEX Data 1'!M$1,FALSE)=0,"",VLOOKUP($D63,'Large credit exposures'!$B$27:$T$76,'LEX Data 1'!M$1,FALSE)),"")</f>
        <v/>
      </c>
      <c r="N63" s="167" t="str">
        <f>IFERROR(IF(VLOOKUP($D63,'Large credit exposures'!$B$27:$T$76,'LEX Data 1'!N$1,FALSE)=0,"",VLOOKUP($D63,'Large credit exposures'!$B$27:$T$76,'LEX Data 1'!N$1,FALSE)),"")</f>
        <v/>
      </c>
      <c r="O63" s="167" t="str">
        <f>IFERROR(IF(VLOOKUP($D63,'Large credit exposures'!$B$27:$T$76,'LEX Data 1'!O$1,FALSE)=0,"",VLOOKUP($D63,'Large credit exposures'!$B$27:$T$76,'LEX Data 1'!O$1,FALSE)),"")</f>
        <v/>
      </c>
      <c r="P63" s="167" t="str">
        <f>IFERROR(IF(VLOOKUP($D63,'Large credit exposures'!$B$27:$T$76,'LEX Data 1'!P$1,FALSE)=0,"",VLOOKUP($D63,'Large credit exposures'!$B$27:$T$76,'LEX Data 1'!P$1,FALSE)),"")</f>
        <v/>
      </c>
      <c r="Q63" s="167" t="str">
        <f>IFERROR(IF(VLOOKUP($D63,'Large credit exposures'!$B$27:$T$76,'LEX Data 1'!Q$1,FALSE)=0,"",VLOOKUP($D63,'Large credit exposures'!$B$27:$T$76,'LEX Data 1'!Q$1,FALSE)),"")</f>
        <v/>
      </c>
      <c r="R63" s="167" t="str">
        <f>IFERROR(IF(VLOOKUP($D63,'Large credit exposures'!$B$27:$T$76,'LEX Data 1'!R$1,FALSE)=0,"",VLOOKUP($D63,'Large credit exposures'!$B$27:$T$76,'LEX Data 1'!R$1,FALSE)),"")</f>
        <v/>
      </c>
      <c r="S63" s="167" t="str">
        <f>IFERROR(IF(VLOOKUP($D63,'Large credit exposures'!$B$27:$T$76,'LEX Data 1'!S$1,FALSE)=0,"",VLOOKUP($D63,'Large credit exposures'!$B$27:$T$76,'LEX Data 1'!S$1,FALSE)),"")</f>
        <v/>
      </c>
      <c r="T63" s="167" t="str">
        <f>IFERROR(IF(VLOOKUP($D63,'Large credit exposures'!$B$27:$T$76,'LEX Data 1'!T$1,FALSE)=0,"",VLOOKUP($D63,'Large credit exposures'!$B$27:$T$76,'LEX Data 1'!T$1,FALSE)),"")</f>
        <v/>
      </c>
      <c r="U63" s="167" t="str">
        <f>IFERROR(IF(VLOOKUP($D63,'Large credit exposures'!$B$27:$T$76,'LEX Data 1'!U$1,FALSE)=0,"",VLOOKUP($D63,'Large credit exposures'!$B$27:$T$76,'LEX Data 1'!U$1,FALSE)),"")</f>
        <v/>
      </c>
      <c r="V63" s="167" t="str">
        <f>IFERROR(IF(VLOOKUP($D63,'Large credit exposures'!$B$27:$T$76,'LEX Data 1'!V$1,FALSE)=0,"",VLOOKUP($D63,'Large credit exposures'!$B$27:$T$76,'LEX Data 1'!V$1,FALSE)),"")</f>
        <v/>
      </c>
      <c r="W63" s="167" t="str">
        <f>IFERROR(VLOOKUP(_xlfn.AGGREGATE(4,6,Y63:AA63),Lists!Q:R,2,FALSE),"")</f>
        <v/>
      </c>
      <c r="Y63" s="167" t="str">
        <f>IFERROR(VLOOKUP(G63,Lists!I:M,5,FALSE),"")</f>
        <v/>
      </c>
      <c r="Z63" s="167" t="str">
        <f>IFERROR(VLOOKUP(H63,Lists!J:N,5,FALSE),"")</f>
        <v/>
      </c>
      <c r="AA63" s="167" t="str">
        <f>IFERROR(VLOOKUP(I63,Lists!K:O,5,FALSE),"")</f>
        <v/>
      </c>
      <c r="AB63" s="167" t="str">
        <f>IFERROR(VLOOKUP(J63,Lists!L:P,5,FALSE),"")</f>
        <v/>
      </c>
    </row>
    <row r="64" spans="1:28" ht="16.5">
      <c r="A64" s="173" t="str">
        <f>Cover!$E$18</f>
        <v>Select from list</v>
      </c>
      <c r="B64" s="167" t="str">
        <f>Cover!$E$10</f>
        <v>Select from list</v>
      </c>
      <c r="C64" s="167" t="str">
        <f t="shared" si="0"/>
        <v/>
      </c>
      <c r="D64" s="163" t="s">
        <v>190</v>
      </c>
      <c r="E64" s="167" t="str">
        <f>IFERROR(IF(VLOOKUP($D64,'Large credit exposures'!$B$27:$T$76,'LEX Data 1'!E$1,FALSE)=0,"",VLOOKUP($D64,'Large credit exposures'!$B$27:$T$76,'LEX Data 1'!E$1,FALSE)),"")</f>
        <v/>
      </c>
      <c r="F64" s="167" t="str">
        <f>IFERROR(IF(VLOOKUP($D64,'Large credit exposures'!$B$27:$T$76,'LEX Data 1'!F$1,FALSE)=0,"",VLOOKUP($D64,'Large credit exposures'!$B$27:$T$76,'LEX Data 1'!F$1,FALSE)),"")</f>
        <v/>
      </c>
      <c r="G64" s="167" t="str">
        <f>IFERROR(IF(VLOOKUP($D64,'Large credit exposures'!$B$27:$T$76,'LEX Data 1'!G$1,FALSE)=0,"",VLOOKUP($D64,'Large credit exposures'!$B$27:$T$76,'LEX Data 1'!G$1,FALSE)),"")</f>
        <v/>
      </c>
      <c r="H64" s="167" t="str">
        <f>IFERROR(IF(VLOOKUP($D64,'Large credit exposures'!$B$27:$T$76,'LEX Data 1'!H$1,FALSE)=0,"",VLOOKUP($D64,'Large credit exposures'!$B$27:$T$76,'LEX Data 1'!H$1,FALSE)),"")</f>
        <v/>
      </c>
      <c r="I64" s="167" t="str">
        <f>IFERROR(IF(VLOOKUP($D64,'Large credit exposures'!$B$27:$T$76,'LEX Data 1'!I$1,FALSE)=0,"",VLOOKUP($D64,'Large credit exposures'!$B$27:$T$76,'LEX Data 1'!I$1,FALSE)),"")</f>
        <v/>
      </c>
      <c r="J64" s="167" t="str">
        <f>IFERROR(IF(VLOOKUP($D64,'Large credit exposures'!$B$27:$T$76,'LEX Data 1'!J$1,FALSE)=0,"",VLOOKUP($D64,'Large credit exposures'!$B$27:$T$76,'LEX Data 1'!J$1,FALSE)),"")</f>
        <v/>
      </c>
      <c r="K64" s="167" t="str">
        <f>IFERROR(IF(VLOOKUP($D64,'Large credit exposures'!$B$27:$T$76,'LEX Data 1'!K$1,FALSE)=0,"",VLOOKUP($D64,'Large credit exposures'!$B$27:$T$76,'LEX Data 1'!K$1,FALSE)),"")</f>
        <v/>
      </c>
      <c r="L64" s="167" t="str">
        <f>IFERROR(IF(VLOOKUP($D64,'Large credit exposures'!$B$27:$T$76,'LEX Data 1'!L$1,FALSE)=0,"",VLOOKUP($D64,'Large credit exposures'!$B$27:$T$76,'LEX Data 1'!L$1,FALSE)),"")</f>
        <v/>
      </c>
      <c r="M64" s="167" t="str">
        <f>IFERROR(IF(VLOOKUP($D64,'Large credit exposures'!$B$27:$T$76,'LEX Data 1'!M$1,FALSE)=0,"",VLOOKUP($D64,'Large credit exposures'!$B$27:$T$76,'LEX Data 1'!M$1,FALSE)),"")</f>
        <v/>
      </c>
      <c r="N64" s="167" t="str">
        <f>IFERROR(IF(VLOOKUP($D64,'Large credit exposures'!$B$27:$T$76,'LEX Data 1'!N$1,FALSE)=0,"",VLOOKUP($D64,'Large credit exposures'!$B$27:$T$76,'LEX Data 1'!N$1,FALSE)),"")</f>
        <v/>
      </c>
      <c r="O64" s="167" t="str">
        <f>IFERROR(IF(VLOOKUP($D64,'Large credit exposures'!$B$27:$T$76,'LEX Data 1'!O$1,FALSE)=0,"",VLOOKUP($D64,'Large credit exposures'!$B$27:$T$76,'LEX Data 1'!O$1,FALSE)),"")</f>
        <v/>
      </c>
      <c r="P64" s="167" t="str">
        <f>IFERROR(IF(VLOOKUP($D64,'Large credit exposures'!$B$27:$T$76,'LEX Data 1'!P$1,FALSE)=0,"",VLOOKUP($D64,'Large credit exposures'!$B$27:$T$76,'LEX Data 1'!P$1,FALSE)),"")</f>
        <v/>
      </c>
      <c r="Q64" s="167" t="str">
        <f>IFERROR(IF(VLOOKUP($D64,'Large credit exposures'!$B$27:$T$76,'LEX Data 1'!Q$1,FALSE)=0,"",VLOOKUP($D64,'Large credit exposures'!$B$27:$T$76,'LEX Data 1'!Q$1,FALSE)),"")</f>
        <v/>
      </c>
      <c r="R64" s="167" t="str">
        <f>IFERROR(IF(VLOOKUP($D64,'Large credit exposures'!$B$27:$T$76,'LEX Data 1'!R$1,FALSE)=0,"",VLOOKUP($D64,'Large credit exposures'!$B$27:$T$76,'LEX Data 1'!R$1,FALSE)),"")</f>
        <v/>
      </c>
      <c r="S64" s="167" t="str">
        <f>IFERROR(IF(VLOOKUP($D64,'Large credit exposures'!$B$27:$T$76,'LEX Data 1'!S$1,FALSE)=0,"",VLOOKUP($D64,'Large credit exposures'!$B$27:$T$76,'LEX Data 1'!S$1,FALSE)),"")</f>
        <v/>
      </c>
      <c r="T64" s="167" t="str">
        <f>IFERROR(IF(VLOOKUP($D64,'Large credit exposures'!$B$27:$T$76,'LEX Data 1'!T$1,FALSE)=0,"",VLOOKUP($D64,'Large credit exposures'!$B$27:$T$76,'LEX Data 1'!T$1,FALSE)),"")</f>
        <v/>
      </c>
      <c r="U64" s="167" t="str">
        <f>IFERROR(IF(VLOOKUP($D64,'Large credit exposures'!$B$27:$T$76,'LEX Data 1'!U$1,FALSE)=0,"",VLOOKUP($D64,'Large credit exposures'!$B$27:$T$76,'LEX Data 1'!U$1,FALSE)),"")</f>
        <v/>
      </c>
      <c r="V64" s="167" t="str">
        <f>IFERROR(IF(VLOOKUP($D64,'Large credit exposures'!$B$27:$T$76,'LEX Data 1'!V$1,FALSE)=0,"",VLOOKUP($D64,'Large credit exposures'!$B$27:$T$76,'LEX Data 1'!V$1,FALSE)),"")</f>
        <v/>
      </c>
      <c r="W64" s="167" t="str">
        <f>IFERROR(VLOOKUP(_xlfn.AGGREGATE(4,6,Y64:AA64),Lists!Q:R,2,FALSE),"")</f>
        <v/>
      </c>
      <c r="Y64" s="167" t="str">
        <f>IFERROR(VLOOKUP(G64,Lists!I:M,5,FALSE),"")</f>
        <v/>
      </c>
      <c r="Z64" s="167" t="str">
        <f>IFERROR(VLOOKUP(H64,Lists!J:N,5,FALSE),"")</f>
        <v/>
      </c>
      <c r="AA64" s="167" t="str">
        <f>IFERROR(VLOOKUP(I64,Lists!K:O,5,FALSE),"")</f>
        <v/>
      </c>
      <c r="AB64" s="167" t="str">
        <f>IFERROR(VLOOKUP(J64,Lists!L:P,5,FALSE),"")</f>
        <v/>
      </c>
    </row>
    <row r="65" spans="1:28" ht="16.5">
      <c r="A65" s="173" t="str">
        <f>Cover!$E$18</f>
        <v>Select from list</v>
      </c>
      <c r="B65" s="167" t="str">
        <f>Cover!$E$10</f>
        <v>Select from list</v>
      </c>
      <c r="C65" s="167" t="str">
        <f t="shared" si="0"/>
        <v/>
      </c>
      <c r="D65" s="163" t="s">
        <v>191</v>
      </c>
      <c r="E65" s="167" t="str">
        <f>IFERROR(IF(VLOOKUP($D65,'Large credit exposures'!$B$27:$T$76,'LEX Data 1'!E$1,FALSE)=0,"",VLOOKUP($D65,'Large credit exposures'!$B$27:$T$76,'LEX Data 1'!E$1,FALSE)),"")</f>
        <v/>
      </c>
      <c r="F65" s="167" t="str">
        <f>IFERROR(IF(VLOOKUP($D65,'Large credit exposures'!$B$27:$T$76,'LEX Data 1'!F$1,FALSE)=0,"",VLOOKUP($D65,'Large credit exposures'!$B$27:$T$76,'LEX Data 1'!F$1,FALSE)),"")</f>
        <v/>
      </c>
      <c r="G65" s="167" t="str">
        <f>IFERROR(IF(VLOOKUP($D65,'Large credit exposures'!$B$27:$T$76,'LEX Data 1'!G$1,FALSE)=0,"",VLOOKUP($D65,'Large credit exposures'!$B$27:$T$76,'LEX Data 1'!G$1,FALSE)),"")</f>
        <v/>
      </c>
      <c r="H65" s="167" t="str">
        <f>IFERROR(IF(VLOOKUP($D65,'Large credit exposures'!$B$27:$T$76,'LEX Data 1'!H$1,FALSE)=0,"",VLOOKUP($D65,'Large credit exposures'!$B$27:$T$76,'LEX Data 1'!H$1,FALSE)),"")</f>
        <v/>
      </c>
      <c r="I65" s="167" t="str">
        <f>IFERROR(IF(VLOOKUP($D65,'Large credit exposures'!$B$27:$T$76,'LEX Data 1'!I$1,FALSE)=0,"",VLOOKUP($D65,'Large credit exposures'!$B$27:$T$76,'LEX Data 1'!I$1,FALSE)),"")</f>
        <v/>
      </c>
      <c r="J65" s="167" t="str">
        <f>IFERROR(IF(VLOOKUP($D65,'Large credit exposures'!$B$27:$T$76,'LEX Data 1'!J$1,FALSE)=0,"",VLOOKUP($D65,'Large credit exposures'!$B$27:$T$76,'LEX Data 1'!J$1,FALSE)),"")</f>
        <v/>
      </c>
      <c r="K65" s="167" t="str">
        <f>IFERROR(IF(VLOOKUP($D65,'Large credit exposures'!$B$27:$T$76,'LEX Data 1'!K$1,FALSE)=0,"",VLOOKUP($D65,'Large credit exposures'!$B$27:$T$76,'LEX Data 1'!K$1,FALSE)),"")</f>
        <v/>
      </c>
      <c r="L65" s="167" t="str">
        <f>IFERROR(IF(VLOOKUP($D65,'Large credit exposures'!$B$27:$T$76,'LEX Data 1'!L$1,FALSE)=0,"",VLOOKUP($D65,'Large credit exposures'!$B$27:$T$76,'LEX Data 1'!L$1,FALSE)),"")</f>
        <v/>
      </c>
      <c r="M65" s="167" t="str">
        <f>IFERROR(IF(VLOOKUP($D65,'Large credit exposures'!$B$27:$T$76,'LEX Data 1'!M$1,FALSE)=0,"",VLOOKUP($D65,'Large credit exposures'!$B$27:$T$76,'LEX Data 1'!M$1,FALSE)),"")</f>
        <v/>
      </c>
      <c r="N65" s="167" t="str">
        <f>IFERROR(IF(VLOOKUP($D65,'Large credit exposures'!$B$27:$T$76,'LEX Data 1'!N$1,FALSE)=0,"",VLOOKUP($D65,'Large credit exposures'!$B$27:$T$76,'LEX Data 1'!N$1,FALSE)),"")</f>
        <v/>
      </c>
      <c r="O65" s="167" t="str">
        <f>IFERROR(IF(VLOOKUP($D65,'Large credit exposures'!$B$27:$T$76,'LEX Data 1'!O$1,FALSE)=0,"",VLOOKUP($D65,'Large credit exposures'!$B$27:$T$76,'LEX Data 1'!O$1,FALSE)),"")</f>
        <v/>
      </c>
      <c r="P65" s="167" t="str">
        <f>IFERROR(IF(VLOOKUP($D65,'Large credit exposures'!$B$27:$T$76,'LEX Data 1'!P$1,FALSE)=0,"",VLOOKUP($D65,'Large credit exposures'!$B$27:$T$76,'LEX Data 1'!P$1,FALSE)),"")</f>
        <v/>
      </c>
      <c r="Q65" s="167" t="str">
        <f>IFERROR(IF(VLOOKUP($D65,'Large credit exposures'!$B$27:$T$76,'LEX Data 1'!Q$1,FALSE)=0,"",VLOOKUP($D65,'Large credit exposures'!$B$27:$T$76,'LEX Data 1'!Q$1,FALSE)),"")</f>
        <v/>
      </c>
      <c r="R65" s="167" t="str">
        <f>IFERROR(IF(VLOOKUP($D65,'Large credit exposures'!$B$27:$T$76,'LEX Data 1'!R$1,FALSE)=0,"",VLOOKUP($D65,'Large credit exposures'!$B$27:$T$76,'LEX Data 1'!R$1,FALSE)),"")</f>
        <v/>
      </c>
      <c r="S65" s="167" t="str">
        <f>IFERROR(IF(VLOOKUP($D65,'Large credit exposures'!$B$27:$T$76,'LEX Data 1'!S$1,FALSE)=0,"",VLOOKUP($D65,'Large credit exposures'!$B$27:$T$76,'LEX Data 1'!S$1,FALSE)),"")</f>
        <v/>
      </c>
      <c r="T65" s="167" t="str">
        <f>IFERROR(IF(VLOOKUP($D65,'Large credit exposures'!$B$27:$T$76,'LEX Data 1'!T$1,FALSE)=0,"",VLOOKUP($D65,'Large credit exposures'!$B$27:$T$76,'LEX Data 1'!T$1,FALSE)),"")</f>
        <v/>
      </c>
      <c r="U65" s="167" t="str">
        <f>IFERROR(IF(VLOOKUP($D65,'Large credit exposures'!$B$27:$T$76,'LEX Data 1'!U$1,FALSE)=0,"",VLOOKUP($D65,'Large credit exposures'!$B$27:$T$76,'LEX Data 1'!U$1,FALSE)),"")</f>
        <v/>
      </c>
      <c r="V65" s="167" t="str">
        <f>IFERROR(IF(VLOOKUP($D65,'Large credit exposures'!$B$27:$T$76,'LEX Data 1'!V$1,FALSE)=0,"",VLOOKUP($D65,'Large credit exposures'!$B$27:$T$76,'LEX Data 1'!V$1,FALSE)),"")</f>
        <v/>
      </c>
      <c r="W65" s="167" t="str">
        <f>IFERROR(VLOOKUP(_xlfn.AGGREGATE(4,6,Y65:AA65),Lists!Q:R,2,FALSE),"")</f>
        <v/>
      </c>
      <c r="Y65" s="167" t="str">
        <f>IFERROR(VLOOKUP(G65,Lists!I:M,5,FALSE),"")</f>
        <v/>
      </c>
      <c r="Z65" s="167" t="str">
        <f>IFERROR(VLOOKUP(H65,Lists!J:N,5,FALSE),"")</f>
        <v/>
      </c>
      <c r="AA65" s="167" t="str">
        <f>IFERROR(VLOOKUP(I65,Lists!K:O,5,FALSE),"")</f>
        <v/>
      </c>
      <c r="AB65" s="167" t="str">
        <f>IFERROR(VLOOKUP(J65,Lists!L:P,5,FALSE),"")</f>
        <v/>
      </c>
    </row>
    <row r="66" spans="1:28" ht="16.5">
      <c r="A66" s="173" t="str">
        <f>Cover!$E$18</f>
        <v>Select from list</v>
      </c>
      <c r="B66" s="167" t="str">
        <f>Cover!$E$10</f>
        <v>Select from list</v>
      </c>
      <c r="C66" s="167" t="str">
        <f t="shared" si="0"/>
        <v/>
      </c>
      <c r="D66" s="163" t="s">
        <v>192</v>
      </c>
      <c r="E66" s="167" t="str">
        <f>IFERROR(IF(VLOOKUP($D66,'Large credit exposures'!$B$27:$T$76,'LEX Data 1'!E$1,FALSE)=0,"",VLOOKUP($D66,'Large credit exposures'!$B$27:$T$76,'LEX Data 1'!E$1,FALSE)),"")</f>
        <v/>
      </c>
      <c r="F66" s="167" t="str">
        <f>IFERROR(IF(VLOOKUP($D66,'Large credit exposures'!$B$27:$T$76,'LEX Data 1'!F$1,FALSE)=0,"",VLOOKUP($D66,'Large credit exposures'!$B$27:$T$76,'LEX Data 1'!F$1,FALSE)),"")</f>
        <v/>
      </c>
      <c r="G66" s="167" t="str">
        <f>IFERROR(IF(VLOOKUP($D66,'Large credit exposures'!$B$27:$T$76,'LEX Data 1'!G$1,FALSE)=0,"",VLOOKUP($D66,'Large credit exposures'!$B$27:$T$76,'LEX Data 1'!G$1,FALSE)),"")</f>
        <v/>
      </c>
      <c r="H66" s="167" t="str">
        <f>IFERROR(IF(VLOOKUP($D66,'Large credit exposures'!$B$27:$T$76,'LEX Data 1'!H$1,FALSE)=0,"",VLOOKUP($D66,'Large credit exposures'!$B$27:$T$76,'LEX Data 1'!H$1,FALSE)),"")</f>
        <v/>
      </c>
      <c r="I66" s="167" t="str">
        <f>IFERROR(IF(VLOOKUP($D66,'Large credit exposures'!$B$27:$T$76,'LEX Data 1'!I$1,FALSE)=0,"",VLOOKUP($D66,'Large credit exposures'!$B$27:$T$76,'LEX Data 1'!I$1,FALSE)),"")</f>
        <v/>
      </c>
      <c r="J66" s="167" t="str">
        <f>IFERROR(IF(VLOOKUP($D66,'Large credit exposures'!$B$27:$T$76,'LEX Data 1'!J$1,FALSE)=0,"",VLOOKUP($D66,'Large credit exposures'!$B$27:$T$76,'LEX Data 1'!J$1,FALSE)),"")</f>
        <v/>
      </c>
      <c r="K66" s="167" t="str">
        <f>IFERROR(IF(VLOOKUP($D66,'Large credit exposures'!$B$27:$T$76,'LEX Data 1'!K$1,FALSE)=0,"",VLOOKUP($D66,'Large credit exposures'!$B$27:$T$76,'LEX Data 1'!K$1,FALSE)),"")</f>
        <v/>
      </c>
      <c r="L66" s="167" t="str">
        <f>IFERROR(IF(VLOOKUP($D66,'Large credit exposures'!$B$27:$T$76,'LEX Data 1'!L$1,FALSE)=0,"",VLOOKUP($D66,'Large credit exposures'!$B$27:$T$76,'LEX Data 1'!L$1,FALSE)),"")</f>
        <v/>
      </c>
      <c r="M66" s="167" t="str">
        <f>IFERROR(IF(VLOOKUP($D66,'Large credit exposures'!$B$27:$T$76,'LEX Data 1'!M$1,FALSE)=0,"",VLOOKUP($D66,'Large credit exposures'!$B$27:$T$76,'LEX Data 1'!M$1,FALSE)),"")</f>
        <v/>
      </c>
      <c r="N66" s="167" t="str">
        <f>IFERROR(IF(VLOOKUP($D66,'Large credit exposures'!$B$27:$T$76,'LEX Data 1'!N$1,FALSE)=0,"",VLOOKUP($D66,'Large credit exposures'!$B$27:$T$76,'LEX Data 1'!N$1,FALSE)),"")</f>
        <v/>
      </c>
      <c r="O66" s="167" t="str">
        <f>IFERROR(IF(VLOOKUP($D66,'Large credit exposures'!$B$27:$T$76,'LEX Data 1'!O$1,FALSE)=0,"",VLOOKUP($D66,'Large credit exposures'!$B$27:$T$76,'LEX Data 1'!O$1,FALSE)),"")</f>
        <v/>
      </c>
      <c r="P66" s="167" t="str">
        <f>IFERROR(IF(VLOOKUP($D66,'Large credit exposures'!$B$27:$T$76,'LEX Data 1'!P$1,FALSE)=0,"",VLOOKUP($D66,'Large credit exposures'!$B$27:$T$76,'LEX Data 1'!P$1,FALSE)),"")</f>
        <v/>
      </c>
      <c r="Q66" s="167" t="str">
        <f>IFERROR(IF(VLOOKUP($D66,'Large credit exposures'!$B$27:$T$76,'LEX Data 1'!Q$1,FALSE)=0,"",VLOOKUP($D66,'Large credit exposures'!$B$27:$T$76,'LEX Data 1'!Q$1,FALSE)),"")</f>
        <v/>
      </c>
      <c r="R66" s="167" t="str">
        <f>IFERROR(IF(VLOOKUP($D66,'Large credit exposures'!$B$27:$T$76,'LEX Data 1'!R$1,FALSE)=0,"",VLOOKUP($D66,'Large credit exposures'!$B$27:$T$76,'LEX Data 1'!R$1,FALSE)),"")</f>
        <v/>
      </c>
      <c r="S66" s="167" t="str">
        <f>IFERROR(IF(VLOOKUP($D66,'Large credit exposures'!$B$27:$T$76,'LEX Data 1'!S$1,FALSE)=0,"",VLOOKUP($D66,'Large credit exposures'!$B$27:$T$76,'LEX Data 1'!S$1,FALSE)),"")</f>
        <v/>
      </c>
      <c r="T66" s="167" t="str">
        <f>IFERROR(IF(VLOOKUP($D66,'Large credit exposures'!$B$27:$T$76,'LEX Data 1'!T$1,FALSE)=0,"",VLOOKUP($D66,'Large credit exposures'!$B$27:$T$76,'LEX Data 1'!T$1,FALSE)),"")</f>
        <v/>
      </c>
      <c r="U66" s="167" t="str">
        <f>IFERROR(IF(VLOOKUP($D66,'Large credit exposures'!$B$27:$T$76,'LEX Data 1'!U$1,FALSE)=0,"",VLOOKUP($D66,'Large credit exposures'!$B$27:$T$76,'LEX Data 1'!U$1,FALSE)),"")</f>
        <v/>
      </c>
      <c r="V66" s="167" t="str">
        <f>IFERROR(IF(VLOOKUP($D66,'Large credit exposures'!$B$27:$T$76,'LEX Data 1'!V$1,FALSE)=0,"",VLOOKUP($D66,'Large credit exposures'!$B$27:$T$76,'LEX Data 1'!V$1,FALSE)),"")</f>
        <v/>
      </c>
      <c r="W66" s="167" t="str">
        <f>IFERROR(VLOOKUP(_xlfn.AGGREGATE(4,6,Y66:AA66),Lists!Q:R,2,FALSE),"")</f>
        <v/>
      </c>
      <c r="Y66" s="167" t="str">
        <f>IFERROR(VLOOKUP(G66,Lists!I:M,5,FALSE),"")</f>
        <v/>
      </c>
      <c r="Z66" s="167" t="str">
        <f>IFERROR(VLOOKUP(H66,Lists!J:N,5,FALSE),"")</f>
        <v/>
      </c>
      <c r="AA66" s="167" t="str">
        <f>IFERROR(VLOOKUP(I66,Lists!K:O,5,FALSE),"")</f>
        <v/>
      </c>
      <c r="AB66" s="167" t="str">
        <f>IFERROR(VLOOKUP(J66,Lists!L:P,5,FALSE),"")</f>
        <v/>
      </c>
    </row>
    <row r="67" spans="1:28" ht="16.5">
      <c r="A67" s="173" t="str">
        <f>Cover!$E$18</f>
        <v>Select from list</v>
      </c>
      <c r="B67" s="167" t="str">
        <f>Cover!$E$10</f>
        <v>Select from list</v>
      </c>
      <c r="C67" s="167" t="str">
        <f t="shared" si="0"/>
        <v/>
      </c>
      <c r="D67" s="163" t="s">
        <v>193</v>
      </c>
      <c r="E67" s="167" t="str">
        <f>IFERROR(IF(VLOOKUP($D67,'Large credit exposures'!$B$27:$T$76,'LEX Data 1'!E$1,FALSE)=0,"",VLOOKUP($D67,'Large credit exposures'!$B$27:$T$76,'LEX Data 1'!E$1,FALSE)),"")</f>
        <v/>
      </c>
      <c r="F67" s="167" t="str">
        <f>IFERROR(IF(VLOOKUP($D67,'Large credit exposures'!$B$27:$T$76,'LEX Data 1'!F$1,FALSE)=0,"",VLOOKUP($D67,'Large credit exposures'!$B$27:$T$76,'LEX Data 1'!F$1,FALSE)),"")</f>
        <v/>
      </c>
      <c r="G67" s="167" t="str">
        <f>IFERROR(IF(VLOOKUP($D67,'Large credit exposures'!$B$27:$T$76,'LEX Data 1'!G$1,FALSE)=0,"",VLOOKUP($D67,'Large credit exposures'!$B$27:$T$76,'LEX Data 1'!G$1,FALSE)),"")</f>
        <v/>
      </c>
      <c r="H67" s="167" t="str">
        <f>IFERROR(IF(VLOOKUP($D67,'Large credit exposures'!$B$27:$T$76,'LEX Data 1'!H$1,FALSE)=0,"",VLOOKUP($D67,'Large credit exposures'!$B$27:$T$76,'LEX Data 1'!H$1,FALSE)),"")</f>
        <v/>
      </c>
      <c r="I67" s="167" t="str">
        <f>IFERROR(IF(VLOOKUP($D67,'Large credit exposures'!$B$27:$T$76,'LEX Data 1'!I$1,FALSE)=0,"",VLOOKUP($D67,'Large credit exposures'!$B$27:$T$76,'LEX Data 1'!I$1,FALSE)),"")</f>
        <v/>
      </c>
      <c r="J67" s="167" t="str">
        <f>IFERROR(IF(VLOOKUP($D67,'Large credit exposures'!$B$27:$T$76,'LEX Data 1'!J$1,FALSE)=0,"",VLOOKUP($D67,'Large credit exposures'!$B$27:$T$76,'LEX Data 1'!J$1,FALSE)),"")</f>
        <v/>
      </c>
      <c r="K67" s="167" t="str">
        <f>IFERROR(IF(VLOOKUP($D67,'Large credit exposures'!$B$27:$T$76,'LEX Data 1'!K$1,FALSE)=0,"",VLOOKUP($D67,'Large credit exposures'!$B$27:$T$76,'LEX Data 1'!K$1,FALSE)),"")</f>
        <v/>
      </c>
      <c r="L67" s="167" t="str">
        <f>IFERROR(IF(VLOOKUP($D67,'Large credit exposures'!$B$27:$T$76,'LEX Data 1'!L$1,FALSE)=0,"",VLOOKUP($D67,'Large credit exposures'!$B$27:$T$76,'LEX Data 1'!L$1,FALSE)),"")</f>
        <v/>
      </c>
      <c r="M67" s="167" t="str">
        <f>IFERROR(IF(VLOOKUP($D67,'Large credit exposures'!$B$27:$T$76,'LEX Data 1'!M$1,FALSE)=0,"",VLOOKUP($D67,'Large credit exposures'!$B$27:$T$76,'LEX Data 1'!M$1,FALSE)),"")</f>
        <v/>
      </c>
      <c r="N67" s="167" t="str">
        <f>IFERROR(IF(VLOOKUP($D67,'Large credit exposures'!$B$27:$T$76,'LEX Data 1'!N$1,FALSE)=0,"",VLOOKUP($D67,'Large credit exposures'!$B$27:$T$76,'LEX Data 1'!N$1,FALSE)),"")</f>
        <v/>
      </c>
      <c r="O67" s="167" t="str">
        <f>IFERROR(IF(VLOOKUP($D67,'Large credit exposures'!$B$27:$T$76,'LEX Data 1'!O$1,FALSE)=0,"",VLOOKUP($D67,'Large credit exposures'!$B$27:$T$76,'LEX Data 1'!O$1,FALSE)),"")</f>
        <v/>
      </c>
      <c r="P67" s="167" t="str">
        <f>IFERROR(IF(VLOOKUP($D67,'Large credit exposures'!$B$27:$T$76,'LEX Data 1'!P$1,FALSE)=0,"",VLOOKUP($D67,'Large credit exposures'!$B$27:$T$76,'LEX Data 1'!P$1,FALSE)),"")</f>
        <v/>
      </c>
      <c r="Q67" s="167" t="str">
        <f>IFERROR(IF(VLOOKUP($D67,'Large credit exposures'!$B$27:$T$76,'LEX Data 1'!Q$1,FALSE)=0,"",VLOOKUP($D67,'Large credit exposures'!$B$27:$T$76,'LEX Data 1'!Q$1,FALSE)),"")</f>
        <v/>
      </c>
      <c r="R67" s="167" t="str">
        <f>IFERROR(IF(VLOOKUP($D67,'Large credit exposures'!$B$27:$T$76,'LEX Data 1'!R$1,FALSE)=0,"",VLOOKUP($D67,'Large credit exposures'!$B$27:$T$76,'LEX Data 1'!R$1,FALSE)),"")</f>
        <v/>
      </c>
      <c r="S67" s="167" t="str">
        <f>IFERROR(IF(VLOOKUP($D67,'Large credit exposures'!$B$27:$T$76,'LEX Data 1'!S$1,FALSE)=0,"",VLOOKUP($D67,'Large credit exposures'!$B$27:$T$76,'LEX Data 1'!S$1,FALSE)),"")</f>
        <v/>
      </c>
      <c r="T67" s="167" t="str">
        <f>IFERROR(IF(VLOOKUP($D67,'Large credit exposures'!$B$27:$T$76,'LEX Data 1'!T$1,FALSE)=0,"",VLOOKUP($D67,'Large credit exposures'!$B$27:$T$76,'LEX Data 1'!T$1,FALSE)),"")</f>
        <v/>
      </c>
      <c r="U67" s="167" t="str">
        <f>IFERROR(IF(VLOOKUP($D67,'Large credit exposures'!$B$27:$T$76,'LEX Data 1'!U$1,FALSE)=0,"",VLOOKUP($D67,'Large credit exposures'!$B$27:$T$76,'LEX Data 1'!U$1,FALSE)),"")</f>
        <v/>
      </c>
      <c r="V67" s="167" t="str">
        <f>IFERROR(IF(VLOOKUP($D67,'Large credit exposures'!$B$27:$T$76,'LEX Data 1'!V$1,FALSE)=0,"",VLOOKUP($D67,'Large credit exposures'!$B$27:$T$76,'LEX Data 1'!V$1,FALSE)),"")</f>
        <v/>
      </c>
      <c r="W67" s="167" t="str">
        <f>IFERROR(VLOOKUP(_xlfn.AGGREGATE(4,6,Y67:AA67),Lists!Q:R,2,FALSE),"")</f>
        <v/>
      </c>
      <c r="Y67" s="167" t="str">
        <f>IFERROR(VLOOKUP(G67,Lists!I:M,5,FALSE),"")</f>
        <v/>
      </c>
      <c r="Z67" s="167" t="str">
        <f>IFERROR(VLOOKUP(H67,Lists!J:N,5,FALSE),"")</f>
        <v/>
      </c>
      <c r="AA67" s="167" t="str">
        <f>IFERROR(VLOOKUP(I67,Lists!K:O,5,FALSE),"")</f>
        <v/>
      </c>
      <c r="AB67" s="167" t="str">
        <f>IFERROR(VLOOKUP(J67,Lists!L:P,5,FALSE),"")</f>
        <v/>
      </c>
    </row>
    <row r="68" spans="1:28" ht="16.5">
      <c r="A68" s="173" t="str">
        <f>Cover!$E$18</f>
        <v>Select from list</v>
      </c>
      <c r="B68" s="167" t="str">
        <f>Cover!$E$10</f>
        <v>Select from list</v>
      </c>
      <c r="C68" s="167" t="str">
        <f t="shared" ref="C68:C76" si="1">IFERROR(RANK(T68,$T$3:$T$76),"")</f>
        <v/>
      </c>
      <c r="D68" s="168" t="s">
        <v>194</v>
      </c>
      <c r="E68" s="167" t="str">
        <f>IFERROR(IF(VLOOKUP($D68,'Large credit exposures'!$B$27:$T$76,'LEX Data 1'!E$1,FALSE)=0,"",VLOOKUP($D68,'Large credit exposures'!$B$27:$T$76,'LEX Data 1'!E$1,FALSE)),"")</f>
        <v/>
      </c>
      <c r="F68" s="167" t="str">
        <f>IFERROR(IF(VLOOKUP($D68,'Large credit exposures'!$B$27:$T$76,'LEX Data 1'!F$1,FALSE)=0,"",VLOOKUP($D68,'Large credit exposures'!$B$27:$T$76,'LEX Data 1'!F$1,FALSE)),"")</f>
        <v/>
      </c>
      <c r="G68" s="167" t="str">
        <f>IFERROR(IF(VLOOKUP($D68,'Large credit exposures'!$B$27:$T$76,'LEX Data 1'!G$1,FALSE)=0,"",VLOOKUP($D68,'Large credit exposures'!$B$27:$T$76,'LEX Data 1'!G$1,FALSE)),"")</f>
        <v/>
      </c>
      <c r="H68" s="167" t="str">
        <f>IFERROR(IF(VLOOKUP($D68,'Large credit exposures'!$B$27:$T$76,'LEX Data 1'!H$1,FALSE)=0,"",VLOOKUP($D68,'Large credit exposures'!$B$27:$T$76,'LEX Data 1'!H$1,FALSE)),"")</f>
        <v/>
      </c>
      <c r="I68" s="167" t="str">
        <f>IFERROR(IF(VLOOKUP($D68,'Large credit exposures'!$B$27:$T$76,'LEX Data 1'!I$1,FALSE)=0,"",VLOOKUP($D68,'Large credit exposures'!$B$27:$T$76,'LEX Data 1'!I$1,FALSE)),"")</f>
        <v/>
      </c>
      <c r="J68" s="167" t="str">
        <f>IFERROR(IF(VLOOKUP($D68,'Large credit exposures'!$B$27:$T$76,'LEX Data 1'!J$1,FALSE)=0,"",VLOOKUP($D68,'Large credit exposures'!$B$27:$T$76,'LEX Data 1'!J$1,FALSE)),"")</f>
        <v/>
      </c>
      <c r="K68" s="167" t="str">
        <f>IFERROR(IF(VLOOKUP($D68,'Large credit exposures'!$B$27:$T$76,'LEX Data 1'!K$1,FALSE)=0,"",VLOOKUP($D68,'Large credit exposures'!$B$27:$T$76,'LEX Data 1'!K$1,FALSE)),"")</f>
        <v/>
      </c>
      <c r="L68" s="167" t="str">
        <f>IFERROR(IF(VLOOKUP($D68,'Large credit exposures'!$B$27:$T$76,'LEX Data 1'!L$1,FALSE)=0,"",VLOOKUP($D68,'Large credit exposures'!$B$27:$T$76,'LEX Data 1'!L$1,FALSE)),"")</f>
        <v/>
      </c>
      <c r="M68" s="167" t="str">
        <f>IFERROR(IF(VLOOKUP($D68,'Large credit exposures'!$B$27:$T$76,'LEX Data 1'!M$1,FALSE)=0,"",VLOOKUP($D68,'Large credit exposures'!$B$27:$T$76,'LEX Data 1'!M$1,FALSE)),"")</f>
        <v/>
      </c>
      <c r="N68" s="167" t="str">
        <f>IFERROR(IF(VLOOKUP($D68,'Large credit exposures'!$B$27:$T$76,'LEX Data 1'!N$1,FALSE)=0,"",VLOOKUP($D68,'Large credit exposures'!$B$27:$T$76,'LEX Data 1'!N$1,FALSE)),"")</f>
        <v/>
      </c>
      <c r="O68" s="167" t="str">
        <f>IFERROR(IF(VLOOKUP($D68,'Large credit exposures'!$B$27:$T$76,'LEX Data 1'!O$1,FALSE)=0,"",VLOOKUP($D68,'Large credit exposures'!$B$27:$T$76,'LEX Data 1'!O$1,FALSE)),"")</f>
        <v/>
      </c>
      <c r="P68" s="167" t="str">
        <f>IFERROR(IF(VLOOKUP($D68,'Large credit exposures'!$B$27:$T$76,'LEX Data 1'!P$1,FALSE)=0,"",VLOOKUP($D68,'Large credit exposures'!$B$27:$T$76,'LEX Data 1'!P$1,FALSE)),"")</f>
        <v/>
      </c>
      <c r="Q68" s="167" t="str">
        <f>IFERROR(IF(VLOOKUP($D68,'Large credit exposures'!$B$27:$T$76,'LEX Data 1'!Q$1,FALSE)=0,"",VLOOKUP($D68,'Large credit exposures'!$B$27:$T$76,'LEX Data 1'!Q$1,FALSE)),"")</f>
        <v/>
      </c>
      <c r="R68" s="167" t="str">
        <f>IFERROR(IF(VLOOKUP($D68,'Large credit exposures'!$B$27:$T$76,'LEX Data 1'!R$1,FALSE)=0,"",VLOOKUP($D68,'Large credit exposures'!$B$27:$T$76,'LEX Data 1'!R$1,FALSE)),"")</f>
        <v/>
      </c>
      <c r="S68" s="167" t="str">
        <f>IFERROR(IF(VLOOKUP($D68,'Large credit exposures'!$B$27:$T$76,'LEX Data 1'!S$1,FALSE)=0,"",VLOOKUP($D68,'Large credit exposures'!$B$27:$T$76,'LEX Data 1'!S$1,FALSE)),"")</f>
        <v/>
      </c>
      <c r="T68" s="167" t="str">
        <f>IFERROR(IF(VLOOKUP($D68,'Large credit exposures'!$B$27:$T$76,'LEX Data 1'!T$1,FALSE)=0,"",VLOOKUP($D68,'Large credit exposures'!$B$27:$T$76,'LEX Data 1'!T$1,FALSE)),"")</f>
        <v/>
      </c>
      <c r="U68" s="167" t="str">
        <f>IFERROR(IF(VLOOKUP($D68,'Large credit exposures'!$B$27:$T$76,'LEX Data 1'!U$1,FALSE)=0,"",VLOOKUP($D68,'Large credit exposures'!$B$27:$T$76,'LEX Data 1'!U$1,FALSE)),"")</f>
        <v/>
      </c>
      <c r="V68" s="167" t="str">
        <f>IFERROR(IF(VLOOKUP($D68,'Large credit exposures'!$B$27:$T$76,'LEX Data 1'!V$1,FALSE)=0,"",VLOOKUP($D68,'Large credit exposures'!$B$27:$T$76,'LEX Data 1'!V$1,FALSE)),"")</f>
        <v/>
      </c>
      <c r="W68" s="167" t="str">
        <f>IFERROR(VLOOKUP(_xlfn.AGGREGATE(4,6,Y68:AA68),Lists!Q:R,2,FALSE),"")</f>
        <v/>
      </c>
      <c r="Y68" s="167" t="str">
        <f>IFERROR(VLOOKUP(G68,Lists!I:M,5,FALSE),"")</f>
        <v/>
      </c>
      <c r="Z68" s="167" t="str">
        <f>IFERROR(VLOOKUP(H68,Lists!J:N,5,FALSE),"")</f>
        <v/>
      </c>
      <c r="AA68" s="167" t="str">
        <f>IFERROR(VLOOKUP(I68,Lists!K:O,5,FALSE),"")</f>
        <v/>
      </c>
      <c r="AB68" s="167" t="str">
        <f>IFERROR(VLOOKUP(J68,Lists!L:P,5,FALSE),"")</f>
        <v/>
      </c>
    </row>
    <row r="69" spans="1:28" ht="16.5">
      <c r="A69" s="173" t="str">
        <f>Cover!$E$18</f>
        <v>Select from list</v>
      </c>
      <c r="B69" s="167" t="str">
        <f>Cover!$E$10</f>
        <v>Select from list</v>
      </c>
      <c r="C69" s="167" t="str">
        <f t="shared" si="1"/>
        <v/>
      </c>
      <c r="D69" s="168" t="s">
        <v>195</v>
      </c>
      <c r="E69" s="167" t="str">
        <f>IFERROR(IF(VLOOKUP($D69,'Large credit exposures'!$B$27:$T$76,'LEX Data 1'!E$1,FALSE)=0,"",VLOOKUP($D69,'Large credit exposures'!$B$27:$T$76,'LEX Data 1'!E$1,FALSE)),"")</f>
        <v/>
      </c>
      <c r="F69" s="167" t="str">
        <f>IFERROR(IF(VLOOKUP($D69,'Large credit exposures'!$B$27:$T$76,'LEX Data 1'!F$1,FALSE)=0,"",VLOOKUP($D69,'Large credit exposures'!$B$27:$T$76,'LEX Data 1'!F$1,FALSE)),"")</f>
        <v/>
      </c>
      <c r="G69" s="167" t="str">
        <f>IFERROR(IF(VLOOKUP($D69,'Large credit exposures'!$B$27:$T$76,'LEX Data 1'!G$1,FALSE)=0,"",VLOOKUP($D69,'Large credit exposures'!$B$27:$T$76,'LEX Data 1'!G$1,FALSE)),"")</f>
        <v/>
      </c>
      <c r="H69" s="167" t="str">
        <f>IFERROR(IF(VLOOKUP($D69,'Large credit exposures'!$B$27:$T$76,'LEX Data 1'!H$1,FALSE)=0,"",VLOOKUP($D69,'Large credit exposures'!$B$27:$T$76,'LEX Data 1'!H$1,FALSE)),"")</f>
        <v/>
      </c>
      <c r="I69" s="167" t="str">
        <f>IFERROR(IF(VLOOKUP($D69,'Large credit exposures'!$B$27:$T$76,'LEX Data 1'!I$1,FALSE)=0,"",VLOOKUP($D69,'Large credit exposures'!$B$27:$T$76,'LEX Data 1'!I$1,FALSE)),"")</f>
        <v/>
      </c>
      <c r="J69" s="167" t="str">
        <f>IFERROR(IF(VLOOKUP($D69,'Large credit exposures'!$B$27:$T$76,'LEX Data 1'!J$1,FALSE)=0,"",VLOOKUP($D69,'Large credit exposures'!$B$27:$T$76,'LEX Data 1'!J$1,FALSE)),"")</f>
        <v/>
      </c>
      <c r="K69" s="167" t="str">
        <f>IFERROR(IF(VLOOKUP($D69,'Large credit exposures'!$B$27:$T$76,'LEX Data 1'!K$1,FALSE)=0,"",VLOOKUP($D69,'Large credit exposures'!$B$27:$T$76,'LEX Data 1'!K$1,FALSE)),"")</f>
        <v/>
      </c>
      <c r="L69" s="167" t="str">
        <f>IFERROR(IF(VLOOKUP($D69,'Large credit exposures'!$B$27:$T$76,'LEX Data 1'!L$1,FALSE)=0,"",VLOOKUP($D69,'Large credit exposures'!$B$27:$T$76,'LEX Data 1'!L$1,FALSE)),"")</f>
        <v/>
      </c>
      <c r="M69" s="167" t="str">
        <f>IFERROR(IF(VLOOKUP($D69,'Large credit exposures'!$B$27:$T$76,'LEX Data 1'!M$1,FALSE)=0,"",VLOOKUP($D69,'Large credit exposures'!$B$27:$T$76,'LEX Data 1'!M$1,FALSE)),"")</f>
        <v/>
      </c>
      <c r="N69" s="167" t="str">
        <f>IFERROR(IF(VLOOKUP($D69,'Large credit exposures'!$B$27:$T$76,'LEX Data 1'!N$1,FALSE)=0,"",VLOOKUP($D69,'Large credit exposures'!$B$27:$T$76,'LEX Data 1'!N$1,FALSE)),"")</f>
        <v/>
      </c>
      <c r="O69" s="167" t="str">
        <f>IFERROR(IF(VLOOKUP($D69,'Large credit exposures'!$B$27:$T$76,'LEX Data 1'!O$1,FALSE)=0,"",VLOOKUP($D69,'Large credit exposures'!$B$27:$T$76,'LEX Data 1'!O$1,FALSE)),"")</f>
        <v/>
      </c>
      <c r="P69" s="167" t="str">
        <f>IFERROR(IF(VLOOKUP($D69,'Large credit exposures'!$B$27:$T$76,'LEX Data 1'!P$1,FALSE)=0,"",VLOOKUP($D69,'Large credit exposures'!$B$27:$T$76,'LEX Data 1'!P$1,FALSE)),"")</f>
        <v/>
      </c>
      <c r="Q69" s="167" t="str">
        <f>IFERROR(IF(VLOOKUP($D69,'Large credit exposures'!$B$27:$T$76,'LEX Data 1'!Q$1,FALSE)=0,"",VLOOKUP($D69,'Large credit exposures'!$B$27:$T$76,'LEX Data 1'!Q$1,FALSE)),"")</f>
        <v/>
      </c>
      <c r="R69" s="167" t="str">
        <f>IFERROR(IF(VLOOKUP($D69,'Large credit exposures'!$B$27:$T$76,'LEX Data 1'!R$1,FALSE)=0,"",VLOOKUP($D69,'Large credit exposures'!$B$27:$T$76,'LEX Data 1'!R$1,FALSE)),"")</f>
        <v/>
      </c>
      <c r="S69" s="167" t="str">
        <f>IFERROR(IF(VLOOKUP($D69,'Large credit exposures'!$B$27:$T$76,'LEX Data 1'!S$1,FALSE)=0,"",VLOOKUP($D69,'Large credit exposures'!$B$27:$T$76,'LEX Data 1'!S$1,FALSE)),"")</f>
        <v/>
      </c>
      <c r="T69" s="167" t="str">
        <f>IFERROR(IF(VLOOKUP($D69,'Large credit exposures'!$B$27:$T$76,'LEX Data 1'!T$1,FALSE)=0,"",VLOOKUP($D69,'Large credit exposures'!$B$27:$T$76,'LEX Data 1'!T$1,FALSE)),"")</f>
        <v/>
      </c>
      <c r="U69" s="167" t="str">
        <f>IFERROR(IF(VLOOKUP($D69,'Large credit exposures'!$B$27:$T$76,'LEX Data 1'!U$1,FALSE)=0,"",VLOOKUP($D69,'Large credit exposures'!$B$27:$T$76,'LEX Data 1'!U$1,FALSE)),"")</f>
        <v/>
      </c>
      <c r="V69" s="167" t="str">
        <f>IFERROR(IF(VLOOKUP($D69,'Large credit exposures'!$B$27:$T$76,'LEX Data 1'!V$1,FALSE)=0,"",VLOOKUP($D69,'Large credit exposures'!$B$27:$T$76,'LEX Data 1'!V$1,FALSE)),"")</f>
        <v/>
      </c>
      <c r="W69" s="167" t="str">
        <f>IFERROR(VLOOKUP(_xlfn.AGGREGATE(4,6,Y69:AA69),Lists!Q:R,2,FALSE),"")</f>
        <v/>
      </c>
      <c r="Y69" s="167" t="str">
        <f>IFERROR(VLOOKUP(G69,Lists!I:M,5,FALSE),"")</f>
        <v/>
      </c>
      <c r="Z69" s="167" t="str">
        <f>IFERROR(VLOOKUP(H69,Lists!J:N,5,FALSE),"")</f>
        <v/>
      </c>
      <c r="AA69" s="167" t="str">
        <f>IFERROR(VLOOKUP(I69,Lists!K:O,5,FALSE),"")</f>
        <v/>
      </c>
      <c r="AB69" s="167" t="str">
        <f>IFERROR(VLOOKUP(J69,Lists!L:P,5,FALSE),"")</f>
        <v/>
      </c>
    </row>
    <row r="70" spans="1:28" ht="16.5">
      <c r="A70" s="173" t="str">
        <f>Cover!$E$18</f>
        <v>Select from list</v>
      </c>
      <c r="B70" s="167" t="str">
        <f>Cover!$E$10</f>
        <v>Select from list</v>
      </c>
      <c r="C70" s="167" t="str">
        <f t="shared" si="1"/>
        <v/>
      </c>
      <c r="D70" s="168" t="s">
        <v>196</v>
      </c>
      <c r="E70" s="167" t="str">
        <f>IFERROR(IF(VLOOKUP($D70,'Large credit exposures'!$B$27:$T$76,'LEX Data 1'!E$1,FALSE)=0,"",VLOOKUP($D70,'Large credit exposures'!$B$27:$T$76,'LEX Data 1'!E$1,FALSE)),"")</f>
        <v/>
      </c>
      <c r="F70" s="167" t="str">
        <f>IFERROR(IF(VLOOKUP($D70,'Large credit exposures'!$B$27:$T$76,'LEX Data 1'!F$1,FALSE)=0,"",VLOOKUP($D70,'Large credit exposures'!$B$27:$T$76,'LEX Data 1'!F$1,FALSE)),"")</f>
        <v/>
      </c>
      <c r="G70" s="167" t="str">
        <f>IFERROR(IF(VLOOKUP($D70,'Large credit exposures'!$B$27:$T$76,'LEX Data 1'!G$1,FALSE)=0,"",VLOOKUP($D70,'Large credit exposures'!$B$27:$T$76,'LEX Data 1'!G$1,FALSE)),"")</f>
        <v/>
      </c>
      <c r="H70" s="167" t="str">
        <f>IFERROR(IF(VLOOKUP($D70,'Large credit exposures'!$B$27:$T$76,'LEX Data 1'!H$1,FALSE)=0,"",VLOOKUP($D70,'Large credit exposures'!$B$27:$T$76,'LEX Data 1'!H$1,FALSE)),"")</f>
        <v/>
      </c>
      <c r="I70" s="167" t="str">
        <f>IFERROR(IF(VLOOKUP($D70,'Large credit exposures'!$B$27:$T$76,'LEX Data 1'!I$1,FALSE)=0,"",VLOOKUP($D70,'Large credit exposures'!$B$27:$T$76,'LEX Data 1'!I$1,FALSE)),"")</f>
        <v/>
      </c>
      <c r="J70" s="167" t="str">
        <f>IFERROR(IF(VLOOKUP($D70,'Large credit exposures'!$B$27:$T$76,'LEX Data 1'!J$1,FALSE)=0,"",VLOOKUP($D70,'Large credit exposures'!$B$27:$T$76,'LEX Data 1'!J$1,FALSE)),"")</f>
        <v/>
      </c>
      <c r="K70" s="167" t="str">
        <f>IFERROR(IF(VLOOKUP($D70,'Large credit exposures'!$B$27:$T$76,'LEX Data 1'!K$1,FALSE)=0,"",VLOOKUP($D70,'Large credit exposures'!$B$27:$T$76,'LEX Data 1'!K$1,FALSE)),"")</f>
        <v/>
      </c>
      <c r="L70" s="167" t="str">
        <f>IFERROR(IF(VLOOKUP($D70,'Large credit exposures'!$B$27:$T$76,'LEX Data 1'!L$1,FALSE)=0,"",VLOOKUP($D70,'Large credit exposures'!$B$27:$T$76,'LEX Data 1'!L$1,FALSE)),"")</f>
        <v/>
      </c>
      <c r="M70" s="167" t="str">
        <f>IFERROR(IF(VLOOKUP($D70,'Large credit exposures'!$B$27:$T$76,'LEX Data 1'!M$1,FALSE)=0,"",VLOOKUP($D70,'Large credit exposures'!$B$27:$T$76,'LEX Data 1'!M$1,FALSE)),"")</f>
        <v/>
      </c>
      <c r="N70" s="167" t="str">
        <f>IFERROR(IF(VLOOKUP($D70,'Large credit exposures'!$B$27:$T$76,'LEX Data 1'!N$1,FALSE)=0,"",VLOOKUP($D70,'Large credit exposures'!$B$27:$T$76,'LEX Data 1'!N$1,FALSE)),"")</f>
        <v/>
      </c>
      <c r="O70" s="167" t="str">
        <f>IFERROR(IF(VLOOKUP($D70,'Large credit exposures'!$B$27:$T$76,'LEX Data 1'!O$1,FALSE)=0,"",VLOOKUP($D70,'Large credit exposures'!$B$27:$T$76,'LEX Data 1'!O$1,FALSE)),"")</f>
        <v/>
      </c>
      <c r="P70" s="167" t="str">
        <f>IFERROR(IF(VLOOKUP($D70,'Large credit exposures'!$B$27:$T$76,'LEX Data 1'!P$1,FALSE)=0,"",VLOOKUP($D70,'Large credit exposures'!$B$27:$T$76,'LEX Data 1'!P$1,FALSE)),"")</f>
        <v/>
      </c>
      <c r="Q70" s="167" t="str">
        <f>IFERROR(IF(VLOOKUP($D70,'Large credit exposures'!$B$27:$T$76,'LEX Data 1'!Q$1,FALSE)=0,"",VLOOKUP($D70,'Large credit exposures'!$B$27:$T$76,'LEX Data 1'!Q$1,FALSE)),"")</f>
        <v/>
      </c>
      <c r="R70" s="167" t="str">
        <f>IFERROR(IF(VLOOKUP($D70,'Large credit exposures'!$B$27:$T$76,'LEX Data 1'!R$1,FALSE)=0,"",VLOOKUP($D70,'Large credit exposures'!$B$27:$T$76,'LEX Data 1'!R$1,FALSE)),"")</f>
        <v/>
      </c>
      <c r="S70" s="167" t="str">
        <f>IFERROR(IF(VLOOKUP($D70,'Large credit exposures'!$B$27:$T$76,'LEX Data 1'!S$1,FALSE)=0,"",VLOOKUP($D70,'Large credit exposures'!$B$27:$T$76,'LEX Data 1'!S$1,FALSE)),"")</f>
        <v/>
      </c>
      <c r="T70" s="167" t="str">
        <f>IFERROR(IF(VLOOKUP($D70,'Large credit exposures'!$B$27:$T$76,'LEX Data 1'!T$1,FALSE)=0,"",VLOOKUP($D70,'Large credit exposures'!$B$27:$T$76,'LEX Data 1'!T$1,FALSE)),"")</f>
        <v/>
      </c>
      <c r="U70" s="167" t="str">
        <f>IFERROR(IF(VLOOKUP($D70,'Large credit exposures'!$B$27:$T$76,'LEX Data 1'!U$1,FALSE)=0,"",VLOOKUP($D70,'Large credit exposures'!$B$27:$T$76,'LEX Data 1'!U$1,FALSE)),"")</f>
        <v/>
      </c>
      <c r="V70" s="167" t="str">
        <f>IFERROR(IF(VLOOKUP($D70,'Large credit exposures'!$B$27:$T$76,'LEX Data 1'!V$1,FALSE)=0,"",VLOOKUP($D70,'Large credit exposures'!$B$27:$T$76,'LEX Data 1'!V$1,FALSE)),"")</f>
        <v/>
      </c>
      <c r="W70" s="167" t="str">
        <f>IFERROR(VLOOKUP(_xlfn.AGGREGATE(4,6,Y70:AA70),Lists!Q:R,2,FALSE),"")</f>
        <v/>
      </c>
      <c r="Y70" s="167" t="str">
        <f>IFERROR(VLOOKUP(G70,Lists!I:M,5,FALSE),"")</f>
        <v/>
      </c>
      <c r="Z70" s="167" t="str">
        <f>IFERROR(VLOOKUP(H70,Lists!J:N,5,FALSE),"")</f>
        <v/>
      </c>
      <c r="AA70" s="167" t="str">
        <f>IFERROR(VLOOKUP(I70,Lists!K:O,5,FALSE),"")</f>
        <v/>
      </c>
      <c r="AB70" s="167" t="str">
        <f>IFERROR(VLOOKUP(J70,Lists!L:P,5,FALSE),"")</f>
        <v/>
      </c>
    </row>
    <row r="71" spans="1:28" ht="16.5">
      <c r="A71" s="173" t="str">
        <f>Cover!$E$18</f>
        <v>Select from list</v>
      </c>
      <c r="B71" s="167" t="str">
        <f>Cover!$E$10</f>
        <v>Select from list</v>
      </c>
      <c r="C71" s="167" t="str">
        <f t="shared" si="1"/>
        <v/>
      </c>
      <c r="D71" s="168" t="s">
        <v>197</v>
      </c>
      <c r="E71" s="167" t="str">
        <f>IFERROR(IF(VLOOKUP($D71,'Large credit exposures'!$B$27:$T$76,'LEX Data 1'!E$1,FALSE)=0,"",VLOOKUP($D71,'Large credit exposures'!$B$27:$T$76,'LEX Data 1'!E$1,FALSE)),"")</f>
        <v/>
      </c>
      <c r="F71" s="167" t="str">
        <f>IFERROR(IF(VLOOKUP($D71,'Large credit exposures'!$B$27:$T$76,'LEX Data 1'!F$1,FALSE)=0,"",VLOOKUP($D71,'Large credit exposures'!$B$27:$T$76,'LEX Data 1'!F$1,FALSE)),"")</f>
        <v/>
      </c>
      <c r="G71" s="167" t="str">
        <f>IFERROR(IF(VLOOKUP($D71,'Large credit exposures'!$B$27:$T$76,'LEX Data 1'!G$1,FALSE)=0,"",VLOOKUP($D71,'Large credit exposures'!$B$27:$T$76,'LEX Data 1'!G$1,FALSE)),"")</f>
        <v/>
      </c>
      <c r="H71" s="167" t="str">
        <f>IFERROR(IF(VLOOKUP($D71,'Large credit exposures'!$B$27:$T$76,'LEX Data 1'!H$1,FALSE)=0,"",VLOOKUP($D71,'Large credit exposures'!$B$27:$T$76,'LEX Data 1'!H$1,FALSE)),"")</f>
        <v/>
      </c>
      <c r="I71" s="167" t="str">
        <f>IFERROR(IF(VLOOKUP($D71,'Large credit exposures'!$B$27:$T$76,'LEX Data 1'!I$1,FALSE)=0,"",VLOOKUP($D71,'Large credit exposures'!$B$27:$T$76,'LEX Data 1'!I$1,FALSE)),"")</f>
        <v/>
      </c>
      <c r="J71" s="167" t="str">
        <f>IFERROR(IF(VLOOKUP($D71,'Large credit exposures'!$B$27:$T$76,'LEX Data 1'!J$1,FALSE)=0,"",VLOOKUP($D71,'Large credit exposures'!$B$27:$T$76,'LEX Data 1'!J$1,FALSE)),"")</f>
        <v/>
      </c>
      <c r="K71" s="167" t="str">
        <f>IFERROR(IF(VLOOKUP($D71,'Large credit exposures'!$B$27:$T$76,'LEX Data 1'!K$1,FALSE)=0,"",VLOOKUP($D71,'Large credit exposures'!$B$27:$T$76,'LEX Data 1'!K$1,FALSE)),"")</f>
        <v/>
      </c>
      <c r="L71" s="167" t="str">
        <f>IFERROR(IF(VLOOKUP($D71,'Large credit exposures'!$B$27:$T$76,'LEX Data 1'!L$1,FALSE)=0,"",VLOOKUP($D71,'Large credit exposures'!$B$27:$T$76,'LEX Data 1'!L$1,FALSE)),"")</f>
        <v/>
      </c>
      <c r="M71" s="167" t="str">
        <f>IFERROR(IF(VLOOKUP($D71,'Large credit exposures'!$B$27:$T$76,'LEX Data 1'!M$1,FALSE)=0,"",VLOOKUP($D71,'Large credit exposures'!$B$27:$T$76,'LEX Data 1'!M$1,FALSE)),"")</f>
        <v/>
      </c>
      <c r="N71" s="167" t="str">
        <f>IFERROR(IF(VLOOKUP($D71,'Large credit exposures'!$B$27:$T$76,'LEX Data 1'!N$1,FALSE)=0,"",VLOOKUP($D71,'Large credit exposures'!$B$27:$T$76,'LEX Data 1'!N$1,FALSE)),"")</f>
        <v/>
      </c>
      <c r="O71" s="167" t="str">
        <f>IFERROR(IF(VLOOKUP($D71,'Large credit exposures'!$B$27:$T$76,'LEX Data 1'!O$1,FALSE)=0,"",VLOOKUP($D71,'Large credit exposures'!$B$27:$T$76,'LEX Data 1'!O$1,FALSE)),"")</f>
        <v/>
      </c>
      <c r="P71" s="167" t="str">
        <f>IFERROR(IF(VLOOKUP($D71,'Large credit exposures'!$B$27:$T$76,'LEX Data 1'!P$1,FALSE)=0,"",VLOOKUP($D71,'Large credit exposures'!$B$27:$T$76,'LEX Data 1'!P$1,FALSE)),"")</f>
        <v/>
      </c>
      <c r="Q71" s="167" t="str">
        <f>IFERROR(IF(VLOOKUP($D71,'Large credit exposures'!$B$27:$T$76,'LEX Data 1'!Q$1,FALSE)=0,"",VLOOKUP($D71,'Large credit exposures'!$B$27:$T$76,'LEX Data 1'!Q$1,FALSE)),"")</f>
        <v/>
      </c>
      <c r="R71" s="167" t="str">
        <f>IFERROR(IF(VLOOKUP($D71,'Large credit exposures'!$B$27:$T$76,'LEX Data 1'!R$1,FALSE)=0,"",VLOOKUP($D71,'Large credit exposures'!$B$27:$T$76,'LEX Data 1'!R$1,FALSE)),"")</f>
        <v/>
      </c>
      <c r="S71" s="167" t="str">
        <f>IFERROR(IF(VLOOKUP($D71,'Large credit exposures'!$B$27:$T$76,'LEX Data 1'!S$1,FALSE)=0,"",VLOOKUP($D71,'Large credit exposures'!$B$27:$T$76,'LEX Data 1'!S$1,FALSE)),"")</f>
        <v/>
      </c>
      <c r="T71" s="167" t="str">
        <f>IFERROR(IF(VLOOKUP($D71,'Large credit exposures'!$B$27:$T$76,'LEX Data 1'!T$1,FALSE)=0,"",VLOOKUP($D71,'Large credit exposures'!$B$27:$T$76,'LEX Data 1'!T$1,FALSE)),"")</f>
        <v/>
      </c>
      <c r="U71" s="167" t="str">
        <f>IFERROR(IF(VLOOKUP($D71,'Large credit exposures'!$B$27:$T$76,'LEX Data 1'!U$1,FALSE)=0,"",VLOOKUP($D71,'Large credit exposures'!$B$27:$T$76,'LEX Data 1'!U$1,FALSE)),"")</f>
        <v/>
      </c>
      <c r="V71" s="167" t="str">
        <f>IFERROR(IF(VLOOKUP($D71,'Large credit exposures'!$B$27:$T$76,'LEX Data 1'!V$1,FALSE)=0,"",VLOOKUP($D71,'Large credit exposures'!$B$27:$T$76,'LEX Data 1'!V$1,FALSE)),"")</f>
        <v/>
      </c>
      <c r="W71" s="167" t="str">
        <f>IFERROR(VLOOKUP(_xlfn.AGGREGATE(4,6,Y71:AA71),Lists!Q:R,2,FALSE),"")</f>
        <v/>
      </c>
      <c r="Y71" s="167" t="str">
        <f>IFERROR(VLOOKUP(G71,Lists!I:M,5,FALSE),"")</f>
        <v/>
      </c>
      <c r="Z71" s="167" t="str">
        <f>IFERROR(VLOOKUP(H71,Lists!J:N,5,FALSE),"")</f>
        <v/>
      </c>
      <c r="AA71" s="167" t="str">
        <f>IFERROR(VLOOKUP(I71,Lists!K:O,5,FALSE),"")</f>
        <v/>
      </c>
      <c r="AB71" s="167" t="str">
        <f>IFERROR(VLOOKUP(J71,Lists!L:P,5,FALSE),"")</f>
        <v/>
      </c>
    </row>
    <row r="72" spans="1:28" ht="16.5">
      <c r="A72" s="173" t="str">
        <f>Cover!$E$18</f>
        <v>Select from list</v>
      </c>
      <c r="B72" s="167" t="str">
        <f>Cover!$E$10</f>
        <v>Select from list</v>
      </c>
      <c r="C72" s="167" t="str">
        <f t="shared" si="1"/>
        <v/>
      </c>
      <c r="D72" s="163" t="s">
        <v>198</v>
      </c>
      <c r="E72" s="167" t="str">
        <f>IFERROR(IF(VLOOKUP($D72,'Large credit exposures'!$B$27:$T$76,'LEX Data 1'!E$1,FALSE)=0,"",VLOOKUP($D72,'Large credit exposures'!$B$27:$T$76,'LEX Data 1'!E$1,FALSE)),"")</f>
        <v/>
      </c>
      <c r="F72" s="167" t="str">
        <f>IFERROR(IF(VLOOKUP($D72,'Large credit exposures'!$B$27:$T$76,'LEX Data 1'!F$1,FALSE)=0,"",VLOOKUP($D72,'Large credit exposures'!$B$27:$T$76,'LEX Data 1'!F$1,FALSE)),"")</f>
        <v/>
      </c>
      <c r="G72" s="167" t="str">
        <f>IFERROR(IF(VLOOKUP($D72,'Large credit exposures'!$B$27:$T$76,'LEX Data 1'!G$1,FALSE)=0,"",VLOOKUP($D72,'Large credit exposures'!$B$27:$T$76,'LEX Data 1'!G$1,FALSE)),"")</f>
        <v/>
      </c>
      <c r="H72" s="167" t="str">
        <f>IFERROR(IF(VLOOKUP($D72,'Large credit exposures'!$B$27:$T$76,'LEX Data 1'!H$1,FALSE)=0,"",VLOOKUP($D72,'Large credit exposures'!$B$27:$T$76,'LEX Data 1'!H$1,FALSE)),"")</f>
        <v/>
      </c>
      <c r="I72" s="167" t="str">
        <f>IFERROR(IF(VLOOKUP($D72,'Large credit exposures'!$B$27:$T$76,'LEX Data 1'!I$1,FALSE)=0,"",VLOOKUP($D72,'Large credit exposures'!$B$27:$T$76,'LEX Data 1'!I$1,FALSE)),"")</f>
        <v/>
      </c>
      <c r="J72" s="167" t="str">
        <f>IFERROR(IF(VLOOKUP($D72,'Large credit exposures'!$B$27:$T$76,'LEX Data 1'!J$1,FALSE)=0,"",VLOOKUP($D72,'Large credit exposures'!$B$27:$T$76,'LEX Data 1'!J$1,FALSE)),"")</f>
        <v/>
      </c>
      <c r="K72" s="167" t="str">
        <f>IFERROR(IF(VLOOKUP($D72,'Large credit exposures'!$B$27:$T$76,'LEX Data 1'!K$1,FALSE)=0,"",VLOOKUP($D72,'Large credit exposures'!$B$27:$T$76,'LEX Data 1'!K$1,FALSE)),"")</f>
        <v/>
      </c>
      <c r="L72" s="167" t="str">
        <f>IFERROR(IF(VLOOKUP($D72,'Large credit exposures'!$B$27:$T$76,'LEX Data 1'!L$1,FALSE)=0,"",VLOOKUP($D72,'Large credit exposures'!$B$27:$T$76,'LEX Data 1'!L$1,FALSE)),"")</f>
        <v/>
      </c>
      <c r="M72" s="167" t="str">
        <f>IFERROR(IF(VLOOKUP($D72,'Large credit exposures'!$B$27:$T$76,'LEX Data 1'!M$1,FALSE)=0,"",VLOOKUP($D72,'Large credit exposures'!$B$27:$T$76,'LEX Data 1'!M$1,FALSE)),"")</f>
        <v/>
      </c>
      <c r="N72" s="167" t="str">
        <f>IFERROR(IF(VLOOKUP($D72,'Large credit exposures'!$B$27:$T$76,'LEX Data 1'!N$1,FALSE)=0,"",VLOOKUP($D72,'Large credit exposures'!$B$27:$T$76,'LEX Data 1'!N$1,FALSE)),"")</f>
        <v/>
      </c>
      <c r="O72" s="167" t="str">
        <f>IFERROR(IF(VLOOKUP($D72,'Large credit exposures'!$B$27:$T$76,'LEX Data 1'!O$1,FALSE)=0,"",VLOOKUP($D72,'Large credit exposures'!$B$27:$T$76,'LEX Data 1'!O$1,FALSE)),"")</f>
        <v/>
      </c>
      <c r="P72" s="167" t="str">
        <f>IFERROR(IF(VLOOKUP($D72,'Large credit exposures'!$B$27:$T$76,'LEX Data 1'!P$1,FALSE)=0,"",VLOOKUP($D72,'Large credit exposures'!$B$27:$T$76,'LEX Data 1'!P$1,FALSE)),"")</f>
        <v/>
      </c>
      <c r="Q72" s="167" t="str">
        <f>IFERROR(IF(VLOOKUP($D72,'Large credit exposures'!$B$27:$T$76,'LEX Data 1'!Q$1,FALSE)=0,"",VLOOKUP($D72,'Large credit exposures'!$B$27:$T$76,'LEX Data 1'!Q$1,FALSE)),"")</f>
        <v/>
      </c>
      <c r="R72" s="167" t="str">
        <f>IFERROR(IF(VLOOKUP($D72,'Large credit exposures'!$B$27:$T$76,'LEX Data 1'!R$1,FALSE)=0,"",VLOOKUP($D72,'Large credit exposures'!$B$27:$T$76,'LEX Data 1'!R$1,FALSE)),"")</f>
        <v/>
      </c>
      <c r="S72" s="167" t="str">
        <f>IFERROR(IF(VLOOKUP($D72,'Large credit exposures'!$B$27:$T$76,'LEX Data 1'!S$1,FALSE)=0,"",VLOOKUP($D72,'Large credit exposures'!$B$27:$T$76,'LEX Data 1'!S$1,FALSE)),"")</f>
        <v/>
      </c>
      <c r="T72" s="167" t="str">
        <f>IFERROR(IF(VLOOKUP($D72,'Large credit exposures'!$B$27:$T$76,'LEX Data 1'!T$1,FALSE)=0,"",VLOOKUP($D72,'Large credit exposures'!$B$27:$T$76,'LEX Data 1'!T$1,FALSE)),"")</f>
        <v/>
      </c>
      <c r="U72" s="167" t="str">
        <f>IFERROR(IF(VLOOKUP($D72,'Large credit exposures'!$B$27:$T$76,'LEX Data 1'!U$1,FALSE)=0,"",VLOOKUP($D72,'Large credit exposures'!$B$27:$T$76,'LEX Data 1'!U$1,FALSE)),"")</f>
        <v/>
      </c>
      <c r="V72" s="167" t="str">
        <f>IFERROR(IF(VLOOKUP($D72,'Large credit exposures'!$B$27:$T$76,'LEX Data 1'!V$1,FALSE)=0,"",VLOOKUP($D72,'Large credit exposures'!$B$27:$T$76,'LEX Data 1'!V$1,FALSE)),"")</f>
        <v/>
      </c>
      <c r="W72" s="167" t="str">
        <f>IFERROR(VLOOKUP(_xlfn.AGGREGATE(4,6,Y72:AA72),Lists!Q:R,2,FALSE),"")</f>
        <v/>
      </c>
      <c r="Y72" s="167" t="str">
        <f>IFERROR(VLOOKUP(G72,Lists!I:M,5,FALSE),"")</f>
        <v/>
      </c>
      <c r="Z72" s="167" t="str">
        <f>IFERROR(VLOOKUP(H72,Lists!J:N,5,FALSE),"")</f>
        <v/>
      </c>
      <c r="AA72" s="167" t="str">
        <f>IFERROR(VLOOKUP(I72,Lists!K:O,5,FALSE),"")</f>
        <v/>
      </c>
      <c r="AB72" s="167" t="str">
        <f>IFERROR(VLOOKUP(J72,Lists!L:P,5,FALSE),"")</f>
        <v/>
      </c>
    </row>
    <row r="73" spans="1:28" ht="16.5">
      <c r="A73" s="173" t="str">
        <f>Cover!$E$18</f>
        <v>Select from list</v>
      </c>
      <c r="B73" s="167" t="str">
        <f>Cover!$E$10</f>
        <v>Select from list</v>
      </c>
      <c r="C73" s="167" t="str">
        <f t="shared" si="1"/>
        <v/>
      </c>
      <c r="D73" s="163" t="s">
        <v>199</v>
      </c>
      <c r="E73" s="167" t="str">
        <f>IFERROR(IF(VLOOKUP($D73,'Large credit exposures'!$B$27:$T$76,'LEX Data 1'!E$1,FALSE)=0,"",VLOOKUP($D73,'Large credit exposures'!$B$27:$T$76,'LEX Data 1'!E$1,FALSE)),"")</f>
        <v/>
      </c>
      <c r="F73" s="167" t="str">
        <f>IFERROR(IF(VLOOKUP($D73,'Large credit exposures'!$B$27:$T$76,'LEX Data 1'!F$1,FALSE)=0,"",VLOOKUP($D73,'Large credit exposures'!$B$27:$T$76,'LEX Data 1'!F$1,FALSE)),"")</f>
        <v/>
      </c>
      <c r="G73" s="167" t="str">
        <f>IFERROR(IF(VLOOKUP($D73,'Large credit exposures'!$B$27:$T$76,'LEX Data 1'!G$1,FALSE)=0,"",VLOOKUP($D73,'Large credit exposures'!$B$27:$T$76,'LEX Data 1'!G$1,FALSE)),"")</f>
        <v/>
      </c>
      <c r="H73" s="167" t="str">
        <f>IFERROR(IF(VLOOKUP($D73,'Large credit exposures'!$B$27:$T$76,'LEX Data 1'!H$1,FALSE)=0,"",VLOOKUP($D73,'Large credit exposures'!$B$27:$T$76,'LEX Data 1'!H$1,FALSE)),"")</f>
        <v/>
      </c>
      <c r="I73" s="167" t="str">
        <f>IFERROR(IF(VLOOKUP($D73,'Large credit exposures'!$B$27:$T$76,'LEX Data 1'!I$1,FALSE)=0,"",VLOOKUP($D73,'Large credit exposures'!$B$27:$T$76,'LEX Data 1'!I$1,FALSE)),"")</f>
        <v/>
      </c>
      <c r="J73" s="167" t="str">
        <f>IFERROR(IF(VLOOKUP($D73,'Large credit exposures'!$B$27:$T$76,'LEX Data 1'!J$1,FALSE)=0,"",VLOOKUP($D73,'Large credit exposures'!$B$27:$T$76,'LEX Data 1'!J$1,FALSE)),"")</f>
        <v/>
      </c>
      <c r="K73" s="167" t="str">
        <f>IFERROR(IF(VLOOKUP($D73,'Large credit exposures'!$B$27:$T$76,'LEX Data 1'!K$1,FALSE)=0,"",VLOOKUP($D73,'Large credit exposures'!$B$27:$T$76,'LEX Data 1'!K$1,FALSE)),"")</f>
        <v/>
      </c>
      <c r="L73" s="167" t="str">
        <f>IFERROR(IF(VLOOKUP($D73,'Large credit exposures'!$B$27:$T$76,'LEX Data 1'!L$1,FALSE)=0,"",VLOOKUP($D73,'Large credit exposures'!$B$27:$T$76,'LEX Data 1'!L$1,FALSE)),"")</f>
        <v/>
      </c>
      <c r="M73" s="167" t="str">
        <f>IFERROR(IF(VLOOKUP($D73,'Large credit exposures'!$B$27:$T$76,'LEX Data 1'!M$1,FALSE)=0,"",VLOOKUP($D73,'Large credit exposures'!$B$27:$T$76,'LEX Data 1'!M$1,FALSE)),"")</f>
        <v/>
      </c>
      <c r="N73" s="167" t="str">
        <f>IFERROR(IF(VLOOKUP($D73,'Large credit exposures'!$B$27:$T$76,'LEX Data 1'!N$1,FALSE)=0,"",VLOOKUP($D73,'Large credit exposures'!$B$27:$T$76,'LEX Data 1'!N$1,FALSE)),"")</f>
        <v/>
      </c>
      <c r="O73" s="167" t="str">
        <f>IFERROR(IF(VLOOKUP($D73,'Large credit exposures'!$B$27:$T$76,'LEX Data 1'!O$1,FALSE)=0,"",VLOOKUP($D73,'Large credit exposures'!$B$27:$T$76,'LEX Data 1'!O$1,FALSE)),"")</f>
        <v/>
      </c>
      <c r="P73" s="167" t="str">
        <f>IFERROR(IF(VLOOKUP($D73,'Large credit exposures'!$B$27:$T$76,'LEX Data 1'!P$1,FALSE)=0,"",VLOOKUP($D73,'Large credit exposures'!$B$27:$T$76,'LEX Data 1'!P$1,FALSE)),"")</f>
        <v/>
      </c>
      <c r="Q73" s="167" t="str">
        <f>IFERROR(IF(VLOOKUP($D73,'Large credit exposures'!$B$27:$T$76,'LEX Data 1'!Q$1,FALSE)=0,"",VLOOKUP($D73,'Large credit exposures'!$B$27:$T$76,'LEX Data 1'!Q$1,FALSE)),"")</f>
        <v/>
      </c>
      <c r="R73" s="167" t="str">
        <f>IFERROR(IF(VLOOKUP($D73,'Large credit exposures'!$B$27:$T$76,'LEX Data 1'!R$1,FALSE)=0,"",VLOOKUP($D73,'Large credit exposures'!$B$27:$T$76,'LEX Data 1'!R$1,FALSE)),"")</f>
        <v/>
      </c>
      <c r="S73" s="167" t="str">
        <f>IFERROR(IF(VLOOKUP($D73,'Large credit exposures'!$B$27:$T$76,'LEX Data 1'!S$1,FALSE)=0,"",VLOOKUP($D73,'Large credit exposures'!$B$27:$T$76,'LEX Data 1'!S$1,FALSE)),"")</f>
        <v/>
      </c>
      <c r="T73" s="167" t="str">
        <f>IFERROR(IF(VLOOKUP($D73,'Large credit exposures'!$B$27:$T$76,'LEX Data 1'!T$1,FALSE)=0,"",VLOOKUP($D73,'Large credit exposures'!$B$27:$T$76,'LEX Data 1'!T$1,FALSE)),"")</f>
        <v/>
      </c>
      <c r="U73" s="167" t="str">
        <f>IFERROR(IF(VLOOKUP($D73,'Large credit exposures'!$B$27:$T$76,'LEX Data 1'!U$1,FALSE)=0,"",VLOOKUP($D73,'Large credit exposures'!$B$27:$T$76,'LEX Data 1'!U$1,FALSE)),"")</f>
        <v/>
      </c>
      <c r="V73" s="167" t="str">
        <f>IFERROR(IF(VLOOKUP($D73,'Large credit exposures'!$B$27:$T$76,'LEX Data 1'!V$1,FALSE)=0,"",VLOOKUP($D73,'Large credit exposures'!$B$27:$T$76,'LEX Data 1'!V$1,FALSE)),"")</f>
        <v/>
      </c>
      <c r="W73" s="167" t="str">
        <f>IFERROR(VLOOKUP(_xlfn.AGGREGATE(4,6,Y73:AA73),Lists!Q:R,2,FALSE),"")</f>
        <v/>
      </c>
      <c r="Y73" s="167" t="str">
        <f>IFERROR(VLOOKUP(G73,Lists!I:M,5,FALSE),"")</f>
        <v/>
      </c>
      <c r="Z73" s="167" t="str">
        <f>IFERROR(VLOOKUP(H73,Lists!J:N,5,FALSE),"")</f>
        <v/>
      </c>
      <c r="AA73" s="167" t="str">
        <f>IFERROR(VLOOKUP(I73,Lists!K:O,5,FALSE),"")</f>
        <v/>
      </c>
      <c r="AB73" s="167" t="str">
        <f>IFERROR(VLOOKUP(J73,Lists!L:P,5,FALSE),"")</f>
        <v/>
      </c>
    </row>
    <row r="74" spans="1:28" ht="16.5">
      <c r="A74" s="173" t="str">
        <f>Cover!$E$18</f>
        <v>Select from list</v>
      </c>
      <c r="B74" s="167" t="str">
        <f>Cover!$E$10</f>
        <v>Select from list</v>
      </c>
      <c r="C74" s="167" t="str">
        <f t="shared" si="1"/>
        <v/>
      </c>
      <c r="D74" s="163" t="s">
        <v>200</v>
      </c>
      <c r="E74" s="167" t="str">
        <f>IFERROR(IF(VLOOKUP($D74,'Large credit exposures'!$B$27:$T$76,'LEX Data 1'!E$1,FALSE)=0,"",VLOOKUP($D74,'Large credit exposures'!$B$27:$T$76,'LEX Data 1'!E$1,FALSE)),"")</f>
        <v/>
      </c>
      <c r="F74" s="167" t="str">
        <f>IFERROR(IF(VLOOKUP($D74,'Large credit exposures'!$B$27:$T$76,'LEX Data 1'!F$1,FALSE)=0,"",VLOOKUP($D74,'Large credit exposures'!$B$27:$T$76,'LEX Data 1'!F$1,FALSE)),"")</f>
        <v/>
      </c>
      <c r="G74" s="167" t="str">
        <f>IFERROR(IF(VLOOKUP($D74,'Large credit exposures'!$B$27:$T$76,'LEX Data 1'!G$1,FALSE)=0,"",VLOOKUP($D74,'Large credit exposures'!$B$27:$T$76,'LEX Data 1'!G$1,FALSE)),"")</f>
        <v/>
      </c>
      <c r="H74" s="167" t="str">
        <f>IFERROR(IF(VLOOKUP($D74,'Large credit exposures'!$B$27:$T$76,'LEX Data 1'!H$1,FALSE)=0,"",VLOOKUP($D74,'Large credit exposures'!$B$27:$T$76,'LEX Data 1'!H$1,FALSE)),"")</f>
        <v/>
      </c>
      <c r="I74" s="167" t="str">
        <f>IFERROR(IF(VLOOKUP($D74,'Large credit exposures'!$B$27:$T$76,'LEX Data 1'!I$1,FALSE)=0,"",VLOOKUP($D74,'Large credit exposures'!$B$27:$T$76,'LEX Data 1'!I$1,FALSE)),"")</f>
        <v/>
      </c>
      <c r="J74" s="167" t="str">
        <f>IFERROR(IF(VLOOKUP($D74,'Large credit exposures'!$B$27:$T$76,'LEX Data 1'!J$1,FALSE)=0,"",VLOOKUP($D74,'Large credit exposures'!$B$27:$T$76,'LEX Data 1'!J$1,FALSE)),"")</f>
        <v/>
      </c>
      <c r="K74" s="167" t="str">
        <f>IFERROR(IF(VLOOKUP($D74,'Large credit exposures'!$B$27:$T$76,'LEX Data 1'!K$1,FALSE)=0,"",VLOOKUP($D74,'Large credit exposures'!$B$27:$T$76,'LEX Data 1'!K$1,FALSE)),"")</f>
        <v/>
      </c>
      <c r="L74" s="167" t="str">
        <f>IFERROR(IF(VLOOKUP($D74,'Large credit exposures'!$B$27:$T$76,'LEX Data 1'!L$1,FALSE)=0,"",VLOOKUP($D74,'Large credit exposures'!$B$27:$T$76,'LEX Data 1'!L$1,FALSE)),"")</f>
        <v/>
      </c>
      <c r="M74" s="167" t="str">
        <f>IFERROR(IF(VLOOKUP($D74,'Large credit exposures'!$B$27:$T$76,'LEX Data 1'!M$1,FALSE)=0,"",VLOOKUP($D74,'Large credit exposures'!$B$27:$T$76,'LEX Data 1'!M$1,FALSE)),"")</f>
        <v/>
      </c>
      <c r="N74" s="167" t="str">
        <f>IFERROR(IF(VLOOKUP($D74,'Large credit exposures'!$B$27:$T$76,'LEX Data 1'!N$1,FALSE)=0,"",VLOOKUP($D74,'Large credit exposures'!$B$27:$T$76,'LEX Data 1'!N$1,FALSE)),"")</f>
        <v/>
      </c>
      <c r="O74" s="167" t="str">
        <f>IFERROR(IF(VLOOKUP($D74,'Large credit exposures'!$B$27:$T$76,'LEX Data 1'!O$1,FALSE)=0,"",VLOOKUP($D74,'Large credit exposures'!$B$27:$T$76,'LEX Data 1'!O$1,FALSE)),"")</f>
        <v/>
      </c>
      <c r="P74" s="167" t="str">
        <f>IFERROR(IF(VLOOKUP($D74,'Large credit exposures'!$B$27:$T$76,'LEX Data 1'!P$1,FALSE)=0,"",VLOOKUP($D74,'Large credit exposures'!$B$27:$T$76,'LEX Data 1'!P$1,FALSE)),"")</f>
        <v/>
      </c>
      <c r="Q74" s="167" t="str">
        <f>IFERROR(IF(VLOOKUP($D74,'Large credit exposures'!$B$27:$T$76,'LEX Data 1'!Q$1,FALSE)=0,"",VLOOKUP($D74,'Large credit exposures'!$B$27:$T$76,'LEX Data 1'!Q$1,FALSE)),"")</f>
        <v/>
      </c>
      <c r="R74" s="167" t="str">
        <f>IFERROR(IF(VLOOKUP($D74,'Large credit exposures'!$B$27:$T$76,'LEX Data 1'!R$1,FALSE)=0,"",VLOOKUP($D74,'Large credit exposures'!$B$27:$T$76,'LEX Data 1'!R$1,FALSE)),"")</f>
        <v/>
      </c>
      <c r="S74" s="167" t="str">
        <f>IFERROR(IF(VLOOKUP($D74,'Large credit exposures'!$B$27:$T$76,'LEX Data 1'!S$1,FALSE)=0,"",VLOOKUP($D74,'Large credit exposures'!$B$27:$T$76,'LEX Data 1'!S$1,FALSE)),"")</f>
        <v/>
      </c>
      <c r="T74" s="167" t="str">
        <f>IFERROR(IF(VLOOKUP($D74,'Large credit exposures'!$B$27:$T$76,'LEX Data 1'!T$1,FALSE)=0,"",VLOOKUP($D74,'Large credit exposures'!$B$27:$T$76,'LEX Data 1'!T$1,FALSE)),"")</f>
        <v/>
      </c>
      <c r="U74" s="167" t="str">
        <f>IFERROR(IF(VLOOKUP($D74,'Large credit exposures'!$B$27:$T$76,'LEX Data 1'!U$1,FALSE)=0,"",VLOOKUP($D74,'Large credit exposures'!$B$27:$T$76,'LEX Data 1'!U$1,FALSE)),"")</f>
        <v/>
      </c>
      <c r="V74" s="167" t="str">
        <f>IFERROR(IF(VLOOKUP($D74,'Large credit exposures'!$B$27:$T$76,'LEX Data 1'!V$1,FALSE)=0,"",VLOOKUP($D74,'Large credit exposures'!$B$27:$T$76,'LEX Data 1'!V$1,FALSE)),"")</f>
        <v/>
      </c>
      <c r="W74" s="167" t="str">
        <f>IFERROR(VLOOKUP(_xlfn.AGGREGATE(4,6,Y74:AA74),Lists!Q:R,2,FALSE),"")</f>
        <v/>
      </c>
      <c r="Y74" s="167" t="str">
        <f>IFERROR(VLOOKUP(G74,Lists!I:M,5,FALSE),"")</f>
        <v/>
      </c>
      <c r="Z74" s="167" t="str">
        <f>IFERROR(VLOOKUP(H74,Lists!J:N,5,FALSE),"")</f>
        <v/>
      </c>
      <c r="AA74" s="167" t="str">
        <f>IFERROR(VLOOKUP(I74,Lists!K:O,5,FALSE),"")</f>
        <v/>
      </c>
      <c r="AB74" s="167" t="str">
        <f>IFERROR(VLOOKUP(J74,Lists!L:P,5,FALSE),"")</f>
        <v/>
      </c>
    </row>
    <row r="75" spans="1:28" ht="16.5">
      <c r="A75" s="173" t="str">
        <f>Cover!$E$18</f>
        <v>Select from list</v>
      </c>
      <c r="B75" s="167" t="str">
        <f>Cover!$E$10</f>
        <v>Select from list</v>
      </c>
      <c r="C75" s="167" t="str">
        <f t="shared" si="1"/>
        <v/>
      </c>
      <c r="D75" s="163" t="s">
        <v>201</v>
      </c>
      <c r="E75" s="167" t="str">
        <f>IFERROR(IF(VLOOKUP($D75,'Large credit exposures'!$B$27:$T$76,'LEX Data 1'!E$1,FALSE)=0,"",VLOOKUP($D75,'Large credit exposures'!$B$27:$T$76,'LEX Data 1'!E$1,FALSE)),"")</f>
        <v/>
      </c>
      <c r="F75" s="167" t="str">
        <f>IFERROR(IF(VLOOKUP($D75,'Large credit exposures'!$B$27:$T$76,'LEX Data 1'!F$1,FALSE)=0,"",VLOOKUP($D75,'Large credit exposures'!$B$27:$T$76,'LEX Data 1'!F$1,FALSE)),"")</f>
        <v/>
      </c>
      <c r="G75" s="167" t="str">
        <f>IFERROR(IF(VLOOKUP($D75,'Large credit exposures'!$B$27:$T$76,'LEX Data 1'!G$1,FALSE)=0,"",VLOOKUP($D75,'Large credit exposures'!$B$27:$T$76,'LEX Data 1'!G$1,FALSE)),"")</f>
        <v/>
      </c>
      <c r="H75" s="167" t="str">
        <f>IFERROR(IF(VLOOKUP($D75,'Large credit exposures'!$B$27:$T$76,'LEX Data 1'!H$1,FALSE)=0,"",VLOOKUP($D75,'Large credit exposures'!$B$27:$T$76,'LEX Data 1'!H$1,FALSE)),"")</f>
        <v/>
      </c>
      <c r="I75" s="167" t="str">
        <f>IFERROR(IF(VLOOKUP($D75,'Large credit exposures'!$B$27:$T$76,'LEX Data 1'!I$1,FALSE)=0,"",VLOOKUP($D75,'Large credit exposures'!$B$27:$T$76,'LEX Data 1'!I$1,FALSE)),"")</f>
        <v/>
      </c>
      <c r="J75" s="167" t="str">
        <f>IFERROR(IF(VLOOKUP($D75,'Large credit exposures'!$B$27:$T$76,'LEX Data 1'!J$1,FALSE)=0,"",VLOOKUP($D75,'Large credit exposures'!$B$27:$T$76,'LEX Data 1'!J$1,FALSE)),"")</f>
        <v/>
      </c>
      <c r="K75" s="167" t="str">
        <f>IFERROR(IF(VLOOKUP($D75,'Large credit exposures'!$B$27:$T$76,'LEX Data 1'!K$1,FALSE)=0,"",VLOOKUP($D75,'Large credit exposures'!$B$27:$T$76,'LEX Data 1'!K$1,FALSE)),"")</f>
        <v/>
      </c>
      <c r="L75" s="167" t="str">
        <f>IFERROR(IF(VLOOKUP($D75,'Large credit exposures'!$B$27:$T$76,'LEX Data 1'!L$1,FALSE)=0,"",VLOOKUP($D75,'Large credit exposures'!$B$27:$T$76,'LEX Data 1'!L$1,FALSE)),"")</f>
        <v/>
      </c>
      <c r="M75" s="167" t="str">
        <f>IFERROR(IF(VLOOKUP($D75,'Large credit exposures'!$B$27:$T$76,'LEX Data 1'!M$1,FALSE)=0,"",VLOOKUP($D75,'Large credit exposures'!$B$27:$T$76,'LEX Data 1'!M$1,FALSE)),"")</f>
        <v/>
      </c>
      <c r="N75" s="167" t="str">
        <f>IFERROR(IF(VLOOKUP($D75,'Large credit exposures'!$B$27:$T$76,'LEX Data 1'!N$1,FALSE)=0,"",VLOOKUP($D75,'Large credit exposures'!$B$27:$T$76,'LEX Data 1'!N$1,FALSE)),"")</f>
        <v/>
      </c>
      <c r="O75" s="167" t="str">
        <f>IFERROR(IF(VLOOKUP($D75,'Large credit exposures'!$B$27:$T$76,'LEX Data 1'!O$1,FALSE)=0,"",VLOOKUP($D75,'Large credit exposures'!$B$27:$T$76,'LEX Data 1'!O$1,FALSE)),"")</f>
        <v/>
      </c>
      <c r="P75" s="167" t="str">
        <f>IFERROR(IF(VLOOKUP($D75,'Large credit exposures'!$B$27:$T$76,'LEX Data 1'!P$1,FALSE)=0,"",VLOOKUP($D75,'Large credit exposures'!$B$27:$T$76,'LEX Data 1'!P$1,FALSE)),"")</f>
        <v/>
      </c>
      <c r="Q75" s="167" t="str">
        <f>IFERROR(IF(VLOOKUP($D75,'Large credit exposures'!$B$27:$T$76,'LEX Data 1'!Q$1,FALSE)=0,"",VLOOKUP($D75,'Large credit exposures'!$B$27:$T$76,'LEX Data 1'!Q$1,FALSE)),"")</f>
        <v/>
      </c>
      <c r="R75" s="167" t="str">
        <f>IFERROR(IF(VLOOKUP($D75,'Large credit exposures'!$B$27:$T$76,'LEX Data 1'!R$1,FALSE)=0,"",VLOOKUP($D75,'Large credit exposures'!$B$27:$T$76,'LEX Data 1'!R$1,FALSE)),"")</f>
        <v/>
      </c>
      <c r="S75" s="167" t="str">
        <f>IFERROR(IF(VLOOKUP($D75,'Large credit exposures'!$B$27:$T$76,'LEX Data 1'!S$1,FALSE)=0,"",VLOOKUP($D75,'Large credit exposures'!$B$27:$T$76,'LEX Data 1'!S$1,FALSE)),"")</f>
        <v/>
      </c>
      <c r="T75" s="167" t="str">
        <f>IFERROR(IF(VLOOKUP($D75,'Large credit exposures'!$B$27:$T$76,'LEX Data 1'!T$1,FALSE)=0,"",VLOOKUP($D75,'Large credit exposures'!$B$27:$T$76,'LEX Data 1'!T$1,FALSE)),"")</f>
        <v/>
      </c>
      <c r="U75" s="167" t="str">
        <f>IFERROR(IF(VLOOKUP($D75,'Large credit exposures'!$B$27:$T$76,'LEX Data 1'!U$1,FALSE)=0,"",VLOOKUP($D75,'Large credit exposures'!$B$27:$T$76,'LEX Data 1'!U$1,FALSE)),"")</f>
        <v/>
      </c>
      <c r="V75" s="167" t="str">
        <f>IFERROR(IF(VLOOKUP($D75,'Large credit exposures'!$B$27:$T$76,'LEX Data 1'!V$1,FALSE)=0,"",VLOOKUP($D75,'Large credit exposures'!$B$27:$T$76,'LEX Data 1'!V$1,FALSE)),"")</f>
        <v/>
      </c>
      <c r="W75" s="167" t="str">
        <f>IFERROR(VLOOKUP(_xlfn.AGGREGATE(4,6,Y75:AA75),Lists!Q:R,2,FALSE),"")</f>
        <v/>
      </c>
      <c r="Y75" s="167" t="str">
        <f>IFERROR(VLOOKUP(G75,Lists!I:M,5,FALSE),"")</f>
        <v/>
      </c>
      <c r="Z75" s="167" t="str">
        <f>IFERROR(VLOOKUP(H75,Lists!J:N,5,FALSE),"")</f>
        <v/>
      </c>
      <c r="AA75" s="167" t="str">
        <f>IFERROR(VLOOKUP(I75,Lists!K:O,5,FALSE),"")</f>
        <v/>
      </c>
      <c r="AB75" s="167" t="str">
        <f>IFERROR(VLOOKUP(J75,Lists!L:P,5,FALSE),"")</f>
        <v/>
      </c>
    </row>
    <row r="76" spans="1:28" ht="16.5">
      <c r="A76" s="173" t="str">
        <f>Cover!$E$18</f>
        <v>Select from list</v>
      </c>
      <c r="B76" s="167" t="str">
        <f>Cover!$E$10</f>
        <v>Select from list</v>
      </c>
      <c r="C76" s="167" t="str">
        <f t="shared" si="1"/>
        <v/>
      </c>
      <c r="D76" s="163" t="s">
        <v>202</v>
      </c>
      <c r="E76" s="167" t="str">
        <f>IFERROR(IF(VLOOKUP($D76,'Large credit exposures'!$B$27:$T$76,'LEX Data 1'!E$1,FALSE)=0,"",VLOOKUP($D76,'Large credit exposures'!$B$27:$T$76,'LEX Data 1'!E$1,FALSE)),"")</f>
        <v/>
      </c>
      <c r="F76" s="167" t="str">
        <f>IFERROR(IF(VLOOKUP($D76,'Large credit exposures'!$B$27:$T$76,'LEX Data 1'!F$1,FALSE)=0,"",VLOOKUP($D76,'Large credit exposures'!$B$27:$T$76,'LEX Data 1'!F$1,FALSE)),"")</f>
        <v/>
      </c>
      <c r="G76" s="167" t="str">
        <f>IFERROR(IF(VLOOKUP($D76,'Large credit exposures'!$B$27:$T$76,'LEX Data 1'!G$1,FALSE)=0,"",VLOOKUP($D76,'Large credit exposures'!$B$27:$T$76,'LEX Data 1'!G$1,FALSE)),"")</f>
        <v/>
      </c>
      <c r="H76" s="167" t="str">
        <f>IFERROR(IF(VLOOKUP($D76,'Large credit exposures'!$B$27:$T$76,'LEX Data 1'!H$1,FALSE)=0,"",VLOOKUP($D76,'Large credit exposures'!$B$27:$T$76,'LEX Data 1'!H$1,FALSE)),"")</f>
        <v/>
      </c>
      <c r="I76" s="167" t="str">
        <f>IFERROR(IF(VLOOKUP($D76,'Large credit exposures'!$B$27:$T$76,'LEX Data 1'!I$1,FALSE)=0,"",VLOOKUP($D76,'Large credit exposures'!$B$27:$T$76,'LEX Data 1'!I$1,FALSE)),"")</f>
        <v/>
      </c>
      <c r="J76" s="167" t="str">
        <f>IFERROR(IF(VLOOKUP($D76,'Large credit exposures'!$B$27:$T$76,'LEX Data 1'!J$1,FALSE)=0,"",VLOOKUP($D76,'Large credit exposures'!$B$27:$T$76,'LEX Data 1'!J$1,FALSE)),"")</f>
        <v/>
      </c>
      <c r="K76" s="167" t="str">
        <f>IFERROR(IF(VLOOKUP($D76,'Large credit exposures'!$B$27:$T$76,'LEX Data 1'!K$1,FALSE)=0,"",VLOOKUP($D76,'Large credit exposures'!$B$27:$T$76,'LEX Data 1'!K$1,FALSE)),"")</f>
        <v/>
      </c>
      <c r="L76" s="167" t="str">
        <f>IFERROR(IF(VLOOKUP($D76,'Large credit exposures'!$B$27:$T$76,'LEX Data 1'!L$1,FALSE)=0,"",VLOOKUP($D76,'Large credit exposures'!$B$27:$T$76,'LEX Data 1'!L$1,FALSE)),"")</f>
        <v/>
      </c>
      <c r="M76" s="167" t="str">
        <f>IFERROR(IF(VLOOKUP($D76,'Large credit exposures'!$B$27:$T$76,'LEX Data 1'!M$1,FALSE)=0,"",VLOOKUP($D76,'Large credit exposures'!$B$27:$T$76,'LEX Data 1'!M$1,FALSE)),"")</f>
        <v/>
      </c>
      <c r="N76" s="167" t="str">
        <f>IFERROR(IF(VLOOKUP($D76,'Large credit exposures'!$B$27:$T$76,'LEX Data 1'!N$1,FALSE)=0,"",VLOOKUP($D76,'Large credit exposures'!$B$27:$T$76,'LEX Data 1'!N$1,FALSE)),"")</f>
        <v/>
      </c>
      <c r="O76" s="167" t="str">
        <f>IFERROR(IF(VLOOKUP($D76,'Large credit exposures'!$B$27:$T$76,'LEX Data 1'!O$1,FALSE)=0,"",VLOOKUP($D76,'Large credit exposures'!$B$27:$T$76,'LEX Data 1'!O$1,FALSE)),"")</f>
        <v/>
      </c>
      <c r="P76" s="167" t="str">
        <f>IFERROR(IF(VLOOKUP($D76,'Large credit exposures'!$B$27:$T$76,'LEX Data 1'!P$1,FALSE)=0,"",VLOOKUP($D76,'Large credit exposures'!$B$27:$T$76,'LEX Data 1'!P$1,FALSE)),"")</f>
        <v/>
      </c>
      <c r="Q76" s="167" t="str">
        <f>IFERROR(IF(VLOOKUP($D76,'Large credit exposures'!$B$27:$T$76,'LEX Data 1'!Q$1,FALSE)=0,"",VLOOKUP($D76,'Large credit exposures'!$B$27:$T$76,'LEX Data 1'!Q$1,FALSE)),"")</f>
        <v/>
      </c>
      <c r="R76" s="167" t="str">
        <f>IFERROR(IF(VLOOKUP($D76,'Large credit exposures'!$B$27:$T$76,'LEX Data 1'!R$1,FALSE)=0,"",VLOOKUP($D76,'Large credit exposures'!$B$27:$T$76,'LEX Data 1'!R$1,FALSE)),"")</f>
        <v/>
      </c>
      <c r="S76" s="167" t="str">
        <f>IFERROR(IF(VLOOKUP($D76,'Large credit exposures'!$B$27:$T$76,'LEX Data 1'!S$1,FALSE)=0,"",VLOOKUP($D76,'Large credit exposures'!$B$27:$T$76,'LEX Data 1'!S$1,FALSE)),"")</f>
        <v/>
      </c>
      <c r="T76" s="167" t="str">
        <f>IFERROR(IF(VLOOKUP($D76,'Large credit exposures'!$B$27:$T$76,'LEX Data 1'!T$1,FALSE)=0,"",VLOOKUP($D76,'Large credit exposures'!$B$27:$T$76,'LEX Data 1'!T$1,FALSE)),"")</f>
        <v/>
      </c>
      <c r="U76" s="167" t="str">
        <f>IFERROR(IF(VLOOKUP($D76,'Large credit exposures'!$B$27:$T$76,'LEX Data 1'!U$1,FALSE)=0,"",VLOOKUP($D76,'Large credit exposures'!$B$27:$T$76,'LEX Data 1'!U$1,FALSE)),"")</f>
        <v/>
      </c>
      <c r="V76" s="167" t="str">
        <f>IFERROR(IF(VLOOKUP($D76,'Large credit exposures'!$B$27:$T$76,'LEX Data 1'!V$1,FALSE)=0,"",VLOOKUP($D76,'Large credit exposures'!$B$27:$T$76,'LEX Data 1'!V$1,FALSE)),"")</f>
        <v/>
      </c>
      <c r="W76" s="167" t="str">
        <f>IFERROR(VLOOKUP(_xlfn.AGGREGATE(4,6,Y76:AA76),Lists!Q:R,2,FALSE),"")</f>
        <v/>
      </c>
      <c r="Y76" s="167" t="str">
        <f>IFERROR(VLOOKUP(G76,Lists!I:M,5,FALSE),"")</f>
        <v/>
      </c>
      <c r="Z76" s="167" t="str">
        <f>IFERROR(VLOOKUP(H76,Lists!J:N,5,FALSE),"")</f>
        <v/>
      </c>
      <c r="AA76" s="167" t="str">
        <f>IFERROR(VLOOKUP(I76,Lists!K:O,5,FALSE),"")</f>
        <v/>
      </c>
      <c r="AB76" s="167" t="str">
        <f>IFERROR(VLOOKUP(J76,Lists!L:P,5,FALSE),"")</f>
        <v/>
      </c>
    </row>
    <row r="77" spans="1:28">
      <c r="Y77" s="8"/>
      <c r="Z77" s="8"/>
      <c r="AA77" s="8"/>
    </row>
    <row r="78" spans="1:28">
      <c r="Y78" s="8"/>
      <c r="Z78" s="8"/>
      <c r="AA78" s="8"/>
    </row>
    <row r="79" spans="1:28">
      <c r="Y79" s="8"/>
      <c r="Z79" s="8"/>
      <c r="AA79" s="8"/>
    </row>
    <row r="80" spans="1:28">
      <c r="Y80" s="8"/>
      <c r="Z80" s="8"/>
      <c r="AA80" s="8"/>
    </row>
    <row r="81" spans="25:27">
      <c r="Y81" s="8"/>
      <c r="Z81" s="8"/>
      <c r="AA81" s="8"/>
    </row>
    <row r="82" spans="25:27">
      <c r="Y82" s="8"/>
      <c r="Z82" s="8"/>
      <c r="AA82" s="8"/>
    </row>
    <row r="83" spans="25:27">
      <c r="Y83" s="8"/>
      <c r="Z83" s="8"/>
      <c r="AA83" s="8"/>
    </row>
    <row r="84" spans="25:27">
      <c r="Y84" s="8"/>
      <c r="Z84" s="8"/>
      <c r="AA84" s="8"/>
    </row>
    <row r="85" spans="25:27">
      <c r="Y85" s="8"/>
      <c r="Z85" s="8"/>
      <c r="AA85" s="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0F300-36BA-4598-9CFD-7DB438DC1D11}">
  <sheetPr>
    <tabColor rgb="FFFFFF00"/>
  </sheetPr>
  <dimension ref="A1:M86"/>
  <sheetViews>
    <sheetView workbookViewId="0">
      <selection activeCell="K17" sqref="K17"/>
    </sheetView>
  </sheetViews>
  <sheetFormatPr defaultRowHeight="12.75"/>
  <cols>
    <col min="1" max="1" width="54.28515625" bestFit="1" customWidth="1"/>
    <col min="2" max="13" width="15.7109375" customWidth="1"/>
  </cols>
  <sheetData>
    <row r="1" spans="1:13" ht="16.5">
      <c r="A1" s="163"/>
      <c r="B1" s="163">
        <v>3</v>
      </c>
      <c r="C1" s="163">
        <v>9</v>
      </c>
      <c r="D1" s="163">
        <v>10</v>
      </c>
      <c r="E1" s="163">
        <v>11</v>
      </c>
      <c r="F1" s="163">
        <v>12</v>
      </c>
      <c r="G1" s="163">
        <v>13</v>
      </c>
      <c r="H1" s="163">
        <v>14</v>
      </c>
      <c r="I1" s="163">
        <v>15</v>
      </c>
      <c r="J1" s="163">
        <v>16</v>
      </c>
      <c r="K1" s="163">
        <v>17</v>
      </c>
      <c r="L1" s="163">
        <v>18</v>
      </c>
      <c r="M1" s="163"/>
    </row>
    <row r="2" spans="1:13" ht="16.5">
      <c r="A2" s="165" t="s">
        <v>108</v>
      </c>
      <c r="B2" s="166" t="s">
        <v>109</v>
      </c>
      <c r="C2" s="166" t="s">
        <v>116</v>
      </c>
      <c r="D2" s="166" t="s">
        <v>117</v>
      </c>
      <c r="E2" s="165" t="s">
        <v>118</v>
      </c>
      <c r="F2" s="165" t="s">
        <v>119</v>
      </c>
      <c r="G2" s="165" t="s">
        <v>120</v>
      </c>
      <c r="H2" s="165" t="s">
        <v>121</v>
      </c>
      <c r="I2" s="166" t="s">
        <v>122</v>
      </c>
      <c r="J2" s="165" t="s">
        <v>123</v>
      </c>
      <c r="K2" s="165" t="s">
        <v>124</v>
      </c>
      <c r="L2" s="165" t="s">
        <v>125</v>
      </c>
      <c r="M2" s="165" t="s">
        <v>203</v>
      </c>
    </row>
    <row r="3" spans="1:13" ht="16.5">
      <c r="A3" s="168" t="s">
        <v>204</v>
      </c>
      <c r="B3" s="163" t="str">
        <f>IFERROR(IF(SUMIF('Large credit exposures'!$C$80:$C$119,$A3,'Large credit exposures'!D$80:D$119)=0,"",SUMIF('Large credit exposures'!$C$80:$C$119,$A3,'Large credit exposures'!D$80:D$119)),"")</f>
        <v/>
      </c>
      <c r="C3" s="163" t="str">
        <f>IFERROR(IF(SUMIF('Large credit exposures'!$C$80:$C$119,$A3,'Large credit exposures'!K$80:K$119)=0,"",SUMIF('Large credit exposures'!$C$80:$C$119,$A3,'Large credit exposures'!K$80:K$119)),"")</f>
        <v/>
      </c>
      <c r="D3" s="163" t="str">
        <f>IFERROR(IF(SUMIF('Large credit exposures'!$C$80:$C$119,$A3,'Large credit exposures'!L$80:L$119)=0,"",SUMIF('Large credit exposures'!$C$80:$C$119,$A3,'Large credit exposures'!L$80:L$119)),"")</f>
        <v/>
      </c>
      <c r="E3" s="163" t="str">
        <f>IFERROR(IF(SUMIF('Large credit exposures'!$C$80:$C$119,$A3,'Large credit exposures'!M$80:M$119)=0,"",SUMIF('Large credit exposures'!$C$80:$C$119,$A3,'Large credit exposures'!M$80:M$119)),"")</f>
        <v/>
      </c>
      <c r="F3" s="163" t="str">
        <f>IFERROR(IF(SUMIF('Large credit exposures'!$C$80:$C$119,$A3,'Large credit exposures'!N$80:N$119)=0,"",SUMIF('Large credit exposures'!$C$80:$C$119,$A3,'Large credit exposures'!N$80:N$119)),"")</f>
        <v/>
      </c>
      <c r="G3" s="163" t="str">
        <f>IFERROR(IF(SUMIF('Large credit exposures'!$C$80:$C$119,$A3,'Large credit exposures'!O$80:O$119)=0,"",SUMIF('Large credit exposures'!$C$80:$C$119,$A3,'Large credit exposures'!O$80:O$119)),"")</f>
        <v/>
      </c>
      <c r="H3" s="163" t="str">
        <f>IFERROR(IF(SUMIF('Large credit exposures'!$C$80:$C$119,$A3,'Large credit exposures'!P$80:P$119)=0,"",SUMIF('Large credit exposures'!$C$80:$C$119,$A3,'Large credit exposures'!P$80:P$119)),"")</f>
        <v/>
      </c>
      <c r="I3" s="163" t="str">
        <f>IFERROR(IF(SUMIF('Large credit exposures'!$C$80:$C$119,$A3,'Large credit exposures'!Q$80:Q$119)=0,"",SUMIF('Large credit exposures'!$C$80:$C$119,$A3,'Large credit exposures'!Q$80:Q$119)),"")</f>
        <v/>
      </c>
      <c r="J3" s="163" t="str">
        <f>IFERROR(IF(SUMIF('Large credit exposures'!$C$80:$C$119,$A3,'Large credit exposures'!R$80:R$119)=0,"",SUMIF('Large credit exposures'!$C$80:$C$119,$A3,'Large credit exposures'!R$80:R$119)),"")</f>
        <v/>
      </c>
      <c r="K3" s="163" t="str">
        <f>IFERROR(IF(SUMIF('Large credit exposures'!$C$80:$C$119,$A3,'Large credit exposures'!S$80:S$119)=0,"",SUMIF('Large credit exposures'!$C$80:$C$119,$A3,'Large credit exposures'!S$80:S$119)),"")</f>
        <v/>
      </c>
      <c r="L3" s="163" t="str">
        <f>IFERROR(IF(SUMIF('Large credit exposures'!$C$80:$C$119,$A3,'Large credit exposures'!T$80:T$119)=0,"",SUMIF('Large credit exposures'!$C$80:$C$119,$A3,'Large credit exposures'!T$80:T$119)),"")</f>
        <v/>
      </c>
      <c r="M3" s="163" t="str">
        <f>IF(COUNTIF('Large credit exposures'!$C$80:$C$99,A3)+COUNTIF('Large credit exposures'!$C$103:$C$119,A3)=0,"",COUNTIF('Large credit exposures'!$C$80:$C$99,A3)+COUNTIF('Large credit exposures'!$C$103:$C$119,A3))</f>
        <v/>
      </c>
    </row>
    <row r="4" spans="1:13" ht="16.5">
      <c r="A4" s="168" t="s">
        <v>205</v>
      </c>
      <c r="B4" s="163" t="str">
        <f>IFERROR(IF(SUMIF('Large credit exposures'!$C$80:$C$119,$A4,'Large credit exposures'!D$80:D$119)=0,"",SUMIF('Large credit exposures'!$C$80:$C$119,$A4,'Large credit exposures'!D$80:D$119)),"")</f>
        <v/>
      </c>
      <c r="C4" s="163" t="str">
        <f>IFERROR(IF(SUMIF('Large credit exposures'!$C$80:$C$119,$A4,'Large credit exposures'!K$80:K$119)=0,"",SUMIF('Large credit exposures'!$C$80:$C$119,$A4,'Large credit exposures'!K$80:K$119)),"")</f>
        <v/>
      </c>
      <c r="D4" s="163" t="str">
        <f>IFERROR(IF(SUMIF('Large credit exposures'!$C$80:$C$119,$A4,'Large credit exposures'!L$80:L$119)=0,"",SUMIF('Large credit exposures'!$C$80:$C$119,$A4,'Large credit exposures'!L$80:L$119)),"")</f>
        <v/>
      </c>
      <c r="E4" s="163" t="str">
        <f>IFERROR(IF(SUMIF('Large credit exposures'!$C$80:$C$119,$A4,'Large credit exposures'!M$80:M$119)=0,"",SUMIF('Large credit exposures'!$C$80:$C$119,$A4,'Large credit exposures'!M$80:M$119)),"")</f>
        <v/>
      </c>
      <c r="F4" s="163" t="str">
        <f>IFERROR(IF(SUMIF('Large credit exposures'!$C$80:$C$119,$A4,'Large credit exposures'!N$80:N$119)=0,"",SUMIF('Large credit exposures'!$C$80:$C$119,$A4,'Large credit exposures'!N$80:N$119)),"")</f>
        <v/>
      </c>
      <c r="G4" s="163" t="str">
        <f>IFERROR(IF(SUMIF('Large credit exposures'!$C$80:$C$119,$A4,'Large credit exposures'!O$80:O$119)=0,"",SUMIF('Large credit exposures'!$C$80:$C$119,$A4,'Large credit exposures'!O$80:O$119)),"")</f>
        <v/>
      </c>
      <c r="H4" s="163" t="str">
        <f>IFERROR(IF(SUMIF('Large credit exposures'!$C$80:$C$119,$A4,'Large credit exposures'!P$80:P$119)=0,"",SUMIF('Large credit exposures'!$C$80:$C$119,$A4,'Large credit exposures'!P$80:P$119)),"")</f>
        <v/>
      </c>
      <c r="I4" s="163" t="str">
        <f>IFERROR(IF(SUMIF('Large credit exposures'!$C$80:$C$119,$A4,'Large credit exposures'!Q$80:Q$119)=0,"",SUMIF('Large credit exposures'!$C$80:$C$119,$A4,'Large credit exposures'!Q$80:Q$119)),"")</f>
        <v/>
      </c>
      <c r="J4" s="163" t="str">
        <f>IFERROR(IF(SUMIF('Large credit exposures'!$C$80:$C$119,$A4,'Large credit exposures'!R$80:R$119)=0,"",SUMIF('Large credit exposures'!$C$80:$C$119,$A4,'Large credit exposures'!R$80:R$119)),"")</f>
        <v/>
      </c>
      <c r="K4" s="163" t="str">
        <f>IFERROR(IF(SUMIF('Large credit exposures'!$C$80:$C$119,$A4,'Large credit exposures'!S$80:S$119)=0,"",SUMIF('Large credit exposures'!$C$80:$C$119,$A4,'Large credit exposures'!S$80:S$119)),"")</f>
        <v/>
      </c>
      <c r="L4" s="163" t="str">
        <f>IFERROR(IF(SUMIF('Large credit exposures'!$C$80:$C$119,$A4,'Large credit exposures'!T$80:T$119)=0,"",SUMIF('Large credit exposures'!$C$80:$C$119,$A4,'Large credit exposures'!T$80:T$119)),"")</f>
        <v/>
      </c>
      <c r="M4" s="163" t="str">
        <f>IF(COUNTIF('Large credit exposures'!$C$80:$C$99,A4)+COUNTIF('Large credit exposures'!$C$103:$C$119,A4)=0,"",COUNTIF('Large credit exposures'!$C$80:$C$99,A4)+COUNTIF('Large credit exposures'!$C$103:$C$119,A4))</f>
        <v/>
      </c>
    </row>
    <row r="5" spans="1:13" ht="16.5">
      <c r="A5" s="168" t="s">
        <v>206</v>
      </c>
      <c r="B5" s="163" t="str">
        <f>IFERROR(IF(SUMIF('Large credit exposures'!$C$80:$C$119,$A5,'Large credit exposures'!D$80:D$119)=0,"",SUMIF('Large credit exposures'!$C$80:$C$119,$A5,'Large credit exposures'!D$80:D$119)),"")</f>
        <v/>
      </c>
      <c r="C5" s="163" t="str">
        <f>IFERROR(IF(SUMIF('Large credit exposures'!$C$80:$C$119,$A5,'Large credit exposures'!K$80:K$119)=0,"",SUMIF('Large credit exposures'!$C$80:$C$119,$A5,'Large credit exposures'!K$80:K$119)),"")</f>
        <v/>
      </c>
      <c r="D5" s="163" t="str">
        <f>IFERROR(IF(SUMIF('Large credit exposures'!$C$80:$C$119,$A5,'Large credit exposures'!L$80:L$119)=0,"",SUMIF('Large credit exposures'!$C$80:$C$119,$A5,'Large credit exposures'!L$80:L$119)),"")</f>
        <v/>
      </c>
      <c r="E5" s="163" t="str">
        <f>IFERROR(IF(SUMIF('Large credit exposures'!$C$80:$C$119,$A5,'Large credit exposures'!M$80:M$119)=0,"",SUMIF('Large credit exposures'!$C$80:$C$119,$A5,'Large credit exposures'!M$80:M$119)),"")</f>
        <v/>
      </c>
      <c r="F5" s="163" t="str">
        <f>IFERROR(IF(SUMIF('Large credit exposures'!$C$80:$C$119,$A5,'Large credit exposures'!N$80:N$119)=0,"",SUMIF('Large credit exposures'!$C$80:$C$119,$A5,'Large credit exposures'!N$80:N$119)),"")</f>
        <v/>
      </c>
      <c r="G5" s="163" t="str">
        <f>IFERROR(IF(SUMIF('Large credit exposures'!$C$80:$C$119,$A5,'Large credit exposures'!O$80:O$119)=0,"",SUMIF('Large credit exposures'!$C$80:$C$119,$A5,'Large credit exposures'!O$80:O$119)),"")</f>
        <v/>
      </c>
      <c r="H5" s="163" t="str">
        <f>IFERROR(IF(SUMIF('Large credit exposures'!$C$80:$C$119,$A5,'Large credit exposures'!P$80:P$119)=0,"",SUMIF('Large credit exposures'!$C$80:$C$119,$A5,'Large credit exposures'!P$80:P$119)),"")</f>
        <v/>
      </c>
      <c r="I5" s="163" t="str">
        <f>IFERROR(IF(SUMIF('Large credit exposures'!$C$80:$C$119,$A5,'Large credit exposures'!Q$80:Q$119)=0,"",SUMIF('Large credit exposures'!$C$80:$C$119,$A5,'Large credit exposures'!Q$80:Q$119)),"")</f>
        <v/>
      </c>
      <c r="J5" s="163" t="str">
        <f>IFERROR(IF(SUMIF('Large credit exposures'!$C$80:$C$119,$A5,'Large credit exposures'!R$80:R$119)=0,"",SUMIF('Large credit exposures'!$C$80:$C$119,$A5,'Large credit exposures'!R$80:R$119)),"")</f>
        <v/>
      </c>
      <c r="K5" s="163" t="str">
        <f>IFERROR(IF(SUMIF('Large credit exposures'!$C$80:$C$119,$A5,'Large credit exposures'!S$80:S$119)=0,"",SUMIF('Large credit exposures'!$C$80:$C$119,$A5,'Large credit exposures'!S$80:S$119)),"")</f>
        <v/>
      </c>
      <c r="L5" s="163" t="str">
        <f>IFERROR(IF(SUMIF('Large credit exposures'!$C$80:$C$119,$A5,'Large credit exposures'!T$80:T$119)=0,"",SUMIF('Large credit exposures'!$C$80:$C$119,$A5,'Large credit exposures'!T$80:T$119)),"")</f>
        <v/>
      </c>
      <c r="M5" s="163" t="str">
        <f>IF(COUNTIF('Large credit exposures'!$C$80:$C$99,A5)+COUNTIF('Large credit exposures'!$C$103:$C$119,A5)=0,"",COUNTIF('Large credit exposures'!$C$80:$C$99,A5)+COUNTIF('Large credit exposures'!$C$103:$C$119,A5))</f>
        <v/>
      </c>
    </row>
    <row r="6" spans="1:13" ht="16.5">
      <c r="A6" s="168" t="s">
        <v>207</v>
      </c>
      <c r="B6" s="163" t="str">
        <f>IFERROR(IF(SUMIF('Large credit exposures'!$C$80:$C$119,$A6,'Large credit exposures'!D$80:D$119)=0,"",SUMIF('Large credit exposures'!$C$80:$C$119,$A6,'Large credit exposures'!D$80:D$119)),"")</f>
        <v/>
      </c>
      <c r="C6" s="163" t="str">
        <f>IFERROR(IF(SUMIF('Large credit exposures'!$C$80:$C$119,$A6,'Large credit exposures'!K$80:K$119)=0,"",SUMIF('Large credit exposures'!$C$80:$C$119,$A6,'Large credit exposures'!K$80:K$119)),"")</f>
        <v/>
      </c>
      <c r="D6" s="163" t="str">
        <f>IFERROR(IF(SUMIF('Large credit exposures'!$C$80:$C$119,$A6,'Large credit exposures'!L$80:L$119)=0,"",SUMIF('Large credit exposures'!$C$80:$C$119,$A6,'Large credit exposures'!L$80:L$119)),"")</f>
        <v/>
      </c>
      <c r="E6" s="163" t="str">
        <f>IFERROR(IF(SUMIF('Large credit exposures'!$C$80:$C$119,$A6,'Large credit exposures'!M$80:M$119)=0,"",SUMIF('Large credit exposures'!$C$80:$C$119,$A6,'Large credit exposures'!M$80:M$119)),"")</f>
        <v/>
      </c>
      <c r="F6" s="163" t="str">
        <f>IFERROR(IF(SUMIF('Large credit exposures'!$C$80:$C$119,$A6,'Large credit exposures'!N$80:N$119)=0,"",SUMIF('Large credit exposures'!$C$80:$C$119,$A6,'Large credit exposures'!N$80:N$119)),"")</f>
        <v/>
      </c>
      <c r="G6" s="163" t="str">
        <f>IFERROR(IF(SUMIF('Large credit exposures'!$C$80:$C$119,$A6,'Large credit exposures'!O$80:O$119)=0,"",SUMIF('Large credit exposures'!$C$80:$C$119,$A6,'Large credit exposures'!O$80:O$119)),"")</f>
        <v/>
      </c>
      <c r="H6" s="163" t="str">
        <f>IFERROR(IF(SUMIF('Large credit exposures'!$C$80:$C$119,$A6,'Large credit exposures'!P$80:P$119)=0,"",SUMIF('Large credit exposures'!$C$80:$C$119,$A6,'Large credit exposures'!P$80:P$119)),"")</f>
        <v/>
      </c>
      <c r="I6" s="163" t="str">
        <f>IFERROR(IF(SUMIF('Large credit exposures'!$C$80:$C$119,$A6,'Large credit exposures'!Q$80:Q$119)=0,"",SUMIF('Large credit exposures'!$C$80:$C$119,$A6,'Large credit exposures'!Q$80:Q$119)),"")</f>
        <v/>
      </c>
      <c r="J6" s="163" t="str">
        <f>IFERROR(IF(SUMIF('Large credit exposures'!$C$80:$C$119,$A6,'Large credit exposures'!R$80:R$119)=0,"",SUMIF('Large credit exposures'!$C$80:$C$119,$A6,'Large credit exposures'!R$80:R$119)),"")</f>
        <v/>
      </c>
      <c r="K6" s="163" t="str">
        <f>IFERROR(IF(SUMIF('Large credit exposures'!$C$80:$C$119,$A6,'Large credit exposures'!S$80:S$119)=0,"",SUMIF('Large credit exposures'!$C$80:$C$119,$A6,'Large credit exposures'!S$80:S$119)),"")</f>
        <v/>
      </c>
      <c r="L6" s="163" t="str">
        <f>IFERROR(IF(SUMIF('Large credit exposures'!$C$80:$C$119,$A6,'Large credit exposures'!T$80:T$119)=0,"",SUMIF('Large credit exposures'!$C$80:$C$119,$A6,'Large credit exposures'!T$80:T$119)),"")</f>
        <v/>
      </c>
      <c r="M6" s="163" t="str">
        <f>IF(COUNTIF('Large credit exposures'!$C$80:$C$99,A6)+COUNTIF('Large credit exposures'!$C$103:$C$119,A6)=0,"",COUNTIF('Large credit exposures'!$C$80:$C$99,A6)+COUNTIF('Large credit exposures'!$C$103:$C$119,A6))</f>
        <v/>
      </c>
    </row>
    <row r="7" spans="1:13" ht="16.5">
      <c r="A7" s="168" t="s">
        <v>208</v>
      </c>
      <c r="B7" s="163" t="str">
        <f>IFERROR(IF(SUMIF('Large credit exposures'!$C$80:$C$119,$A7,'Large credit exposures'!D$80:D$119)=0,"",SUMIF('Large credit exposures'!$C$80:$C$119,$A7,'Large credit exposures'!D$80:D$119)),"")</f>
        <v/>
      </c>
      <c r="C7" s="163" t="str">
        <f>IFERROR(IF(SUMIF('Large credit exposures'!$C$80:$C$119,$A7,'Large credit exposures'!K$80:K$119)=0,"",SUMIF('Large credit exposures'!$C$80:$C$119,$A7,'Large credit exposures'!K$80:K$119)),"")</f>
        <v/>
      </c>
      <c r="D7" s="163" t="str">
        <f>IFERROR(IF(SUMIF('Large credit exposures'!$C$80:$C$119,$A7,'Large credit exposures'!L$80:L$119)=0,"",SUMIF('Large credit exposures'!$C$80:$C$119,$A7,'Large credit exposures'!L$80:L$119)),"")</f>
        <v/>
      </c>
      <c r="E7" s="163" t="str">
        <f>IFERROR(IF(SUMIF('Large credit exposures'!$C$80:$C$119,$A7,'Large credit exposures'!M$80:M$119)=0,"",SUMIF('Large credit exposures'!$C$80:$C$119,$A7,'Large credit exposures'!M$80:M$119)),"")</f>
        <v/>
      </c>
      <c r="F7" s="163" t="str">
        <f>IFERROR(IF(SUMIF('Large credit exposures'!$C$80:$C$119,$A7,'Large credit exposures'!N$80:N$119)=0,"",SUMIF('Large credit exposures'!$C$80:$C$119,$A7,'Large credit exposures'!N$80:N$119)),"")</f>
        <v/>
      </c>
      <c r="G7" s="163" t="str">
        <f>IFERROR(IF(SUMIF('Large credit exposures'!$C$80:$C$119,$A7,'Large credit exposures'!O$80:O$119)=0,"",SUMIF('Large credit exposures'!$C$80:$C$119,$A7,'Large credit exposures'!O$80:O$119)),"")</f>
        <v/>
      </c>
      <c r="H7" s="163" t="str">
        <f>IFERROR(IF(SUMIF('Large credit exposures'!$C$80:$C$119,$A7,'Large credit exposures'!P$80:P$119)=0,"",SUMIF('Large credit exposures'!$C$80:$C$119,$A7,'Large credit exposures'!P$80:P$119)),"")</f>
        <v/>
      </c>
      <c r="I7" s="163" t="str">
        <f>IFERROR(IF(SUMIF('Large credit exposures'!$C$80:$C$119,$A7,'Large credit exposures'!Q$80:Q$119)=0,"",SUMIF('Large credit exposures'!$C$80:$C$119,$A7,'Large credit exposures'!Q$80:Q$119)),"")</f>
        <v/>
      </c>
      <c r="J7" s="163" t="str">
        <f>IFERROR(IF(SUMIF('Large credit exposures'!$C$80:$C$119,$A7,'Large credit exposures'!R$80:R$119)=0,"",SUMIF('Large credit exposures'!$C$80:$C$119,$A7,'Large credit exposures'!R$80:R$119)),"")</f>
        <v/>
      </c>
      <c r="K7" s="163" t="str">
        <f>IFERROR(IF(SUMIF('Large credit exposures'!$C$80:$C$119,$A7,'Large credit exposures'!S$80:S$119)=0,"",SUMIF('Large credit exposures'!$C$80:$C$119,$A7,'Large credit exposures'!S$80:S$119)),"")</f>
        <v/>
      </c>
      <c r="L7" s="163" t="str">
        <f>IFERROR(IF(SUMIF('Large credit exposures'!$C$80:$C$119,$A7,'Large credit exposures'!T$80:T$119)=0,"",SUMIF('Large credit exposures'!$C$80:$C$119,$A7,'Large credit exposures'!T$80:T$119)),"")</f>
        <v/>
      </c>
      <c r="M7" s="163" t="str">
        <f>IF(COUNTIF('Large credit exposures'!$C$80:$C$99,A7)+COUNTIF('Large credit exposures'!$C$103:$C$119,A7)=0,"",COUNTIF('Large credit exposures'!$C$80:$C$99,A7)+COUNTIF('Large credit exposures'!$C$103:$C$119,A7))</f>
        <v/>
      </c>
    </row>
    <row r="8" spans="1:13" ht="16.5">
      <c r="A8" s="168" t="s">
        <v>209</v>
      </c>
      <c r="B8" s="163" t="str">
        <f>IFERROR(IF(SUMIF('Large credit exposures'!$C$80:$C$119,$A8,'Large credit exposures'!D$80:D$119)=0,"",SUMIF('Large credit exposures'!$C$80:$C$119,$A8,'Large credit exposures'!D$80:D$119)),"")</f>
        <v/>
      </c>
      <c r="C8" s="163" t="str">
        <f>IFERROR(IF(SUMIF('Large credit exposures'!$C$80:$C$119,$A8,'Large credit exposures'!K$80:K$119)=0,"",SUMIF('Large credit exposures'!$C$80:$C$119,$A8,'Large credit exposures'!K$80:K$119)),"")</f>
        <v/>
      </c>
      <c r="D8" s="163" t="str">
        <f>IFERROR(IF(SUMIF('Large credit exposures'!$C$80:$C$119,$A8,'Large credit exposures'!L$80:L$119)=0,"",SUMIF('Large credit exposures'!$C$80:$C$119,$A8,'Large credit exposures'!L$80:L$119)),"")</f>
        <v/>
      </c>
      <c r="E8" s="163" t="str">
        <f>IFERROR(IF(SUMIF('Large credit exposures'!$C$80:$C$119,$A8,'Large credit exposures'!M$80:M$119)=0,"",SUMIF('Large credit exposures'!$C$80:$C$119,$A8,'Large credit exposures'!M$80:M$119)),"")</f>
        <v/>
      </c>
      <c r="F8" s="163" t="str">
        <f>IFERROR(IF(SUMIF('Large credit exposures'!$C$80:$C$119,$A8,'Large credit exposures'!N$80:N$119)=0,"",SUMIF('Large credit exposures'!$C$80:$C$119,$A8,'Large credit exposures'!N$80:N$119)),"")</f>
        <v/>
      </c>
      <c r="G8" s="163" t="str">
        <f>IFERROR(IF(SUMIF('Large credit exposures'!$C$80:$C$119,$A8,'Large credit exposures'!O$80:O$119)=0,"",SUMIF('Large credit exposures'!$C$80:$C$119,$A8,'Large credit exposures'!O$80:O$119)),"")</f>
        <v/>
      </c>
      <c r="H8" s="163" t="str">
        <f>IFERROR(IF(SUMIF('Large credit exposures'!$C$80:$C$119,$A8,'Large credit exposures'!P$80:P$119)=0,"",SUMIF('Large credit exposures'!$C$80:$C$119,$A8,'Large credit exposures'!P$80:P$119)),"")</f>
        <v/>
      </c>
      <c r="I8" s="163" t="str">
        <f>IFERROR(IF(SUMIF('Large credit exposures'!$C$80:$C$119,$A8,'Large credit exposures'!Q$80:Q$119)=0,"",SUMIF('Large credit exposures'!$C$80:$C$119,$A8,'Large credit exposures'!Q$80:Q$119)),"")</f>
        <v/>
      </c>
      <c r="J8" s="163" t="str">
        <f>IFERROR(IF(SUMIF('Large credit exposures'!$C$80:$C$119,$A8,'Large credit exposures'!R$80:R$119)=0,"",SUMIF('Large credit exposures'!$C$80:$C$119,$A8,'Large credit exposures'!R$80:R$119)),"")</f>
        <v/>
      </c>
      <c r="K8" s="163" t="str">
        <f>IFERROR(IF(SUMIF('Large credit exposures'!$C$80:$C$119,$A8,'Large credit exposures'!S$80:S$119)=0,"",SUMIF('Large credit exposures'!$C$80:$C$119,$A8,'Large credit exposures'!S$80:S$119)),"")</f>
        <v/>
      </c>
      <c r="L8" s="163" t="str">
        <f>IFERROR(IF(SUMIF('Large credit exposures'!$C$80:$C$119,$A8,'Large credit exposures'!T$80:T$119)=0,"",SUMIF('Large credit exposures'!$C$80:$C$119,$A8,'Large credit exposures'!T$80:T$119)),"")</f>
        <v/>
      </c>
      <c r="M8" s="163" t="str">
        <f>IF(COUNTIF('Large credit exposures'!$C$80:$C$99,A8)+COUNTIF('Large credit exposures'!$C$103:$C$119,A8)=0,"",COUNTIF('Large credit exposures'!$C$80:$C$99,A8)+COUNTIF('Large credit exposures'!$C$103:$C$119,A8))</f>
        <v/>
      </c>
    </row>
    <row r="9" spans="1:13" ht="16.5">
      <c r="A9" s="168" t="s">
        <v>210</v>
      </c>
      <c r="B9" s="163" t="str">
        <f>IFERROR(IF(SUMIF('Large credit exposures'!$C$80:$C$119,$A9,'Large credit exposures'!D$80:D$119)=0,"",SUMIF('Large credit exposures'!$C$80:$C$119,$A9,'Large credit exposures'!D$80:D$119)),"")</f>
        <v/>
      </c>
      <c r="C9" s="163" t="str">
        <f>IFERROR(IF(SUMIF('Large credit exposures'!$C$80:$C$119,$A9,'Large credit exposures'!K$80:K$119)=0,"",SUMIF('Large credit exposures'!$C$80:$C$119,$A9,'Large credit exposures'!K$80:K$119)),"")</f>
        <v/>
      </c>
      <c r="D9" s="163" t="str">
        <f>IFERROR(IF(SUMIF('Large credit exposures'!$C$80:$C$119,$A9,'Large credit exposures'!L$80:L$119)=0,"",SUMIF('Large credit exposures'!$C$80:$C$119,$A9,'Large credit exposures'!L$80:L$119)),"")</f>
        <v/>
      </c>
      <c r="E9" s="163" t="str">
        <f>IFERROR(IF(SUMIF('Large credit exposures'!$C$80:$C$119,$A9,'Large credit exposures'!M$80:M$119)=0,"",SUMIF('Large credit exposures'!$C$80:$C$119,$A9,'Large credit exposures'!M$80:M$119)),"")</f>
        <v/>
      </c>
      <c r="F9" s="163" t="str">
        <f>IFERROR(IF(SUMIF('Large credit exposures'!$C$80:$C$119,$A9,'Large credit exposures'!N$80:N$119)=0,"",SUMIF('Large credit exposures'!$C$80:$C$119,$A9,'Large credit exposures'!N$80:N$119)),"")</f>
        <v/>
      </c>
      <c r="G9" s="163" t="str">
        <f>IFERROR(IF(SUMIF('Large credit exposures'!$C$80:$C$119,$A9,'Large credit exposures'!O$80:O$119)=0,"",SUMIF('Large credit exposures'!$C$80:$C$119,$A9,'Large credit exposures'!O$80:O$119)),"")</f>
        <v/>
      </c>
      <c r="H9" s="163" t="str">
        <f>IFERROR(IF(SUMIF('Large credit exposures'!$C$80:$C$119,$A9,'Large credit exposures'!P$80:P$119)=0,"",SUMIF('Large credit exposures'!$C$80:$C$119,$A9,'Large credit exposures'!P$80:P$119)),"")</f>
        <v/>
      </c>
      <c r="I9" s="163" t="str">
        <f>IFERROR(IF(SUMIF('Large credit exposures'!$C$80:$C$119,$A9,'Large credit exposures'!Q$80:Q$119)=0,"",SUMIF('Large credit exposures'!$C$80:$C$119,$A9,'Large credit exposures'!Q$80:Q$119)),"")</f>
        <v/>
      </c>
      <c r="J9" s="163" t="str">
        <f>IFERROR(IF(SUMIF('Large credit exposures'!$C$80:$C$119,$A9,'Large credit exposures'!R$80:R$119)=0,"",SUMIF('Large credit exposures'!$C$80:$C$119,$A9,'Large credit exposures'!R$80:R$119)),"")</f>
        <v/>
      </c>
      <c r="K9" s="163" t="str">
        <f>IFERROR(IF(SUMIF('Large credit exposures'!$C$80:$C$119,$A9,'Large credit exposures'!S$80:S$119)=0,"",SUMIF('Large credit exposures'!$C$80:$C$119,$A9,'Large credit exposures'!S$80:S$119)),"")</f>
        <v/>
      </c>
      <c r="L9" s="163" t="str">
        <f>IFERROR(IF(SUMIF('Large credit exposures'!$C$80:$C$119,$A9,'Large credit exposures'!T$80:T$119)=0,"",SUMIF('Large credit exposures'!$C$80:$C$119,$A9,'Large credit exposures'!T$80:T$119)),"")</f>
        <v/>
      </c>
      <c r="M9" s="163" t="str">
        <f>IF(COUNTIF('Large credit exposures'!$C$80:$C$99,A9)+COUNTIF('Large credit exposures'!$C$103:$C$119,A9)=0,"",COUNTIF('Large credit exposures'!$C$80:$C$99,A9)+COUNTIF('Large credit exposures'!$C$103:$C$119,A9))</f>
        <v/>
      </c>
    </row>
    <row r="10" spans="1:13" ht="16.5">
      <c r="A10" s="168" t="s">
        <v>211</v>
      </c>
      <c r="B10" s="163" t="str">
        <f>IFERROR(IF(SUMIF('Large credit exposures'!$C$80:$C$119,$A10,'Large credit exposures'!D$80:D$119)=0,"",SUMIF('Large credit exposures'!$C$80:$C$119,$A10,'Large credit exposures'!D$80:D$119)),"")</f>
        <v/>
      </c>
      <c r="C10" s="163" t="str">
        <f>IFERROR(IF(SUMIF('Large credit exposures'!$C$80:$C$119,$A10,'Large credit exposures'!K$80:K$119)=0,"",SUMIF('Large credit exposures'!$C$80:$C$119,$A10,'Large credit exposures'!K$80:K$119)),"")</f>
        <v/>
      </c>
      <c r="D10" s="163" t="str">
        <f>IFERROR(IF(SUMIF('Large credit exposures'!$C$80:$C$119,$A10,'Large credit exposures'!L$80:L$119)=0,"",SUMIF('Large credit exposures'!$C$80:$C$119,$A10,'Large credit exposures'!L$80:L$119)),"")</f>
        <v/>
      </c>
      <c r="E10" s="163" t="str">
        <f>IFERROR(IF(SUMIF('Large credit exposures'!$C$80:$C$119,$A10,'Large credit exposures'!M$80:M$119)=0,"",SUMIF('Large credit exposures'!$C$80:$C$119,$A10,'Large credit exposures'!M$80:M$119)),"")</f>
        <v/>
      </c>
      <c r="F10" s="163" t="str">
        <f>IFERROR(IF(SUMIF('Large credit exposures'!$C$80:$C$119,$A10,'Large credit exposures'!N$80:N$119)=0,"",SUMIF('Large credit exposures'!$C$80:$C$119,$A10,'Large credit exposures'!N$80:N$119)),"")</f>
        <v/>
      </c>
      <c r="G10" s="163" t="str">
        <f>IFERROR(IF(SUMIF('Large credit exposures'!$C$80:$C$119,$A10,'Large credit exposures'!O$80:O$119)=0,"",SUMIF('Large credit exposures'!$C$80:$C$119,$A10,'Large credit exposures'!O$80:O$119)),"")</f>
        <v/>
      </c>
      <c r="H10" s="163" t="str">
        <f>IFERROR(IF(SUMIF('Large credit exposures'!$C$80:$C$119,$A10,'Large credit exposures'!P$80:P$119)=0,"",SUMIF('Large credit exposures'!$C$80:$C$119,$A10,'Large credit exposures'!P$80:P$119)),"")</f>
        <v/>
      </c>
      <c r="I10" s="163" t="str">
        <f>IFERROR(IF(SUMIF('Large credit exposures'!$C$80:$C$119,$A10,'Large credit exposures'!Q$80:Q$119)=0,"",SUMIF('Large credit exposures'!$C$80:$C$119,$A10,'Large credit exposures'!Q$80:Q$119)),"")</f>
        <v/>
      </c>
      <c r="J10" s="163" t="str">
        <f>IFERROR(IF(SUMIF('Large credit exposures'!$C$80:$C$119,$A10,'Large credit exposures'!R$80:R$119)=0,"",SUMIF('Large credit exposures'!$C$80:$C$119,$A10,'Large credit exposures'!R$80:R$119)),"")</f>
        <v/>
      </c>
      <c r="K10" s="163" t="str">
        <f>IFERROR(IF(SUMIF('Large credit exposures'!$C$80:$C$119,$A10,'Large credit exposures'!S$80:S$119)=0,"",SUMIF('Large credit exposures'!$C$80:$C$119,$A10,'Large credit exposures'!S$80:S$119)),"")</f>
        <v/>
      </c>
      <c r="L10" s="163" t="str">
        <f>IFERROR(IF(SUMIF('Large credit exposures'!$C$80:$C$119,$A10,'Large credit exposures'!T$80:T$119)=0,"",SUMIF('Large credit exposures'!$C$80:$C$119,$A10,'Large credit exposures'!T$80:T$119)),"")</f>
        <v/>
      </c>
      <c r="M10" s="163" t="str">
        <f>IF(COUNTIF('Large credit exposures'!$C$80:$C$99,A10)+COUNTIF('Large credit exposures'!$C$103:$C$119,A10)=0,"",COUNTIF('Large credit exposures'!$C$80:$C$99,A10)+COUNTIF('Large credit exposures'!$C$103:$C$119,A10))</f>
        <v/>
      </c>
    </row>
    <row r="11" spans="1:13" ht="16.5">
      <c r="A11" s="168" t="s">
        <v>212</v>
      </c>
      <c r="B11" s="163" t="str">
        <f>IFERROR(IF(SUMIF('Large credit exposures'!$C$80:$C$119,$A11,'Large credit exposures'!D$80:D$119)=0,"",SUMIF('Large credit exposures'!$C$80:$C$119,$A11,'Large credit exposures'!D$80:D$119)),"")</f>
        <v/>
      </c>
      <c r="C11" s="163" t="str">
        <f>IFERROR(IF(SUMIF('Large credit exposures'!$C$80:$C$119,$A11,'Large credit exposures'!K$80:K$119)=0,"",SUMIF('Large credit exposures'!$C$80:$C$119,$A11,'Large credit exposures'!K$80:K$119)),"")</f>
        <v/>
      </c>
      <c r="D11" s="163" t="str">
        <f>IFERROR(IF(SUMIF('Large credit exposures'!$C$80:$C$119,$A11,'Large credit exposures'!L$80:L$119)=0,"",SUMIF('Large credit exposures'!$C$80:$C$119,$A11,'Large credit exposures'!L$80:L$119)),"")</f>
        <v/>
      </c>
      <c r="E11" s="163" t="str">
        <f>IFERROR(IF(SUMIF('Large credit exposures'!$C$80:$C$119,$A11,'Large credit exposures'!M$80:M$119)=0,"",SUMIF('Large credit exposures'!$C$80:$C$119,$A11,'Large credit exposures'!M$80:M$119)),"")</f>
        <v/>
      </c>
      <c r="F11" s="163" t="str">
        <f>IFERROR(IF(SUMIF('Large credit exposures'!$C$80:$C$119,$A11,'Large credit exposures'!N$80:N$119)=0,"",SUMIF('Large credit exposures'!$C$80:$C$119,$A11,'Large credit exposures'!N$80:N$119)),"")</f>
        <v/>
      </c>
      <c r="G11" s="163" t="str">
        <f>IFERROR(IF(SUMIF('Large credit exposures'!$C$80:$C$119,$A11,'Large credit exposures'!O$80:O$119)=0,"",SUMIF('Large credit exposures'!$C$80:$C$119,$A11,'Large credit exposures'!O$80:O$119)),"")</f>
        <v/>
      </c>
      <c r="H11" s="163" t="str">
        <f>IFERROR(IF(SUMIF('Large credit exposures'!$C$80:$C$119,$A11,'Large credit exposures'!P$80:P$119)=0,"",SUMIF('Large credit exposures'!$C$80:$C$119,$A11,'Large credit exposures'!P$80:P$119)),"")</f>
        <v/>
      </c>
      <c r="I11" s="163" t="str">
        <f>IFERROR(IF(SUMIF('Large credit exposures'!$C$80:$C$119,$A11,'Large credit exposures'!Q$80:Q$119)=0,"",SUMIF('Large credit exposures'!$C$80:$C$119,$A11,'Large credit exposures'!Q$80:Q$119)),"")</f>
        <v/>
      </c>
      <c r="J11" s="163" t="str">
        <f>IFERROR(IF(SUMIF('Large credit exposures'!$C$80:$C$119,$A11,'Large credit exposures'!R$80:R$119)=0,"",SUMIF('Large credit exposures'!$C$80:$C$119,$A11,'Large credit exposures'!R$80:R$119)),"")</f>
        <v/>
      </c>
      <c r="K11" s="163" t="str">
        <f>IFERROR(IF(SUMIF('Large credit exposures'!$C$80:$C$119,$A11,'Large credit exposures'!S$80:S$119)=0,"",SUMIF('Large credit exposures'!$C$80:$C$119,$A11,'Large credit exposures'!S$80:S$119)),"")</f>
        <v/>
      </c>
      <c r="L11" s="163" t="str">
        <f>IFERROR(IF(SUMIF('Large credit exposures'!$C$80:$C$119,$A11,'Large credit exposures'!T$80:T$119)=0,"",SUMIF('Large credit exposures'!$C$80:$C$119,$A11,'Large credit exposures'!T$80:T$119)),"")</f>
        <v/>
      </c>
      <c r="M11" s="163" t="str">
        <f>IF(COUNTIF('Large credit exposures'!$C$80:$C$99,A11)+COUNTIF('Large credit exposures'!$C$103:$C$119,A11)=0,"",COUNTIF('Large credit exposures'!$C$80:$C$99,A11)+COUNTIF('Large credit exposures'!$C$103:$C$119,A11))</f>
        <v/>
      </c>
    </row>
    <row r="12" spans="1:13" ht="16.5">
      <c r="A12" s="168" t="s">
        <v>213</v>
      </c>
      <c r="B12" s="163" t="str">
        <f>IFERROR(IF(SUMIF('Large credit exposures'!$C$80:$C$119,$A12,'Large credit exposures'!D$80:D$119)=0,"",SUMIF('Large credit exposures'!$C$80:$C$119,$A12,'Large credit exposures'!D$80:D$119)),"")</f>
        <v/>
      </c>
      <c r="C12" s="163" t="str">
        <f>IFERROR(IF(SUMIF('Large credit exposures'!$C$80:$C$119,$A12,'Large credit exposures'!K$80:K$119)=0,"",SUMIF('Large credit exposures'!$C$80:$C$119,$A12,'Large credit exposures'!K$80:K$119)),"")</f>
        <v/>
      </c>
      <c r="D12" s="163" t="str">
        <f>IFERROR(IF(SUMIF('Large credit exposures'!$C$80:$C$119,$A12,'Large credit exposures'!L$80:L$119)=0,"",SUMIF('Large credit exposures'!$C$80:$C$119,$A12,'Large credit exposures'!L$80:L$119)),"")</f>
        <v/>
      </c>
      <c r="E12" s="163" t="str">
        <f>IFERROR(IF(SUMIF('Large credit exposures'!$C$80:$C$119,$A12,'Large credit exposures'!M$80:M$119)=0,"",SUMIF('Large credit exposures'!$C$80:$C$119,$A12,'Large credit exposures'!M$80:M$119)),"")</f>
        <v/>
      </c>
      <c r="F12" s="163" t="str">
        <f>IFERROR(IF(SUMIF('Large credit exposures'!$C$80:$C$119,$A12,'Large credit exposures'!N$80:N$119)=0,"",SUMIF('Large credit exposures'!$C$80:$C$119,$A12,'Large credit exposures'!N$80:N$119)),"")</f>
        <v/>
      </c>
      <c r="G12" s="163" t="str">
        <f>IFERROR(IF(SUMIF('Large credit exposures'!$C$80:$C$119,$A12,'Large credit exposures'!O$80:O$119)=0,"",SUMIF('Large credit exposures'!$C$80:$C$119,$A12,'Large credit exposures'!O$80:O$119)),"")</f>
        <v/>
      </c>
      <c r="H12" s="163" t="str">
        <f>IFERROR(IF(SUMIF('Large credit exposures'!$C$80:$C$119,$A12,'Large credit exposures'!P$80:P$119)=0,"",SUMIF('Large credit exposures'!$C$80:$C$119,$A12,'Large credit exposures'!P$80:P$119)),"")</f>
        <v/>
      </c>
      <c r="I12" s="163" t="str">
        <f>IFERROR(IF(SUMIF('Large credit exposures'!$C$80:$C$119,$A12,'Large credit exposures'!Q$80:Q$119)=0,"",SUMIF('Large credit exposures'!$C$80:$C$119,$A12,'Large credit exposures'!Q$80:Q$119)),"")</f>
        <v/>
      </c>
      <c r="J12" s="163" t="str">
        <f>IFERROR(IF(SUMIF('Large credit exposures'!$C$80:$C$119,$A12,'Large credit exposures'!R$80:R$119)=0,"",SUMIF('Large credit exposures'!$C$80:$C$119,$A12,'Large credit exposures'!R$80:R$119)),"")</f>
        <v/>
      </c>
      <c r="K12" s="163" t="str">
        <f>IFERROR(IF(SUMIF('Large credit exposures'!$C$80:$C$119,$A12,'Large credit exposures'!S$80:S$119)=0,"",SUMIF('Large credit exposures'!$C$80:$C$119,$A12,'Large credit exposures'!S$80:S$119)),"")</f>
        <v/>
      </c>
      <c r="L12" s="163" t="str">
        <f>IFERROR(IF(SUMIF('Large credit exposures'!$C$80:$C$119,$A12,'Large credit exposures'!T$80:T$119)=0,"",SUMIF('Large credit exposures'!$C$80:$C$119,$A12,'Large credit exposures'!T$80:T$119)),"")</f>
        <v/>
      </c>
      <c r="M12" s="163" t="str">
        <f>IF(COUNTIF('Large credit exposures'!$C$80:$C$99,A12)+COUNTIF('Large credit exposures'!$C$103:$C$119,A12)=0,"",COUNTIF('Large credit exposures'!$C$80:$C$99,A12)+COUNTIF('Large credit exposures'!$C$103:$C$119,A12))</f>
        <v/>
      </c>
    </row>
    <row r="13" spans="1:13" ht="16.5">
      <c r="A13" s="168" t="s">
        <v>214</v>
      </c>
      <c r="B13" s="163" t="str">
        <f>IFERROR(IF(SUMIF('Large credit exposures'!$C$80:$C$119,$A13,'Large credit exposures'!D$80:D$119)=0,"",SUMIF('Large credit exposures'!$C$80:$C$119,$A13,'Large credit exposures'!D$80:D$119)),"")</f>
        <v/>
      </c>
      <c r="C13" s="163" t="str">
        <f>IFERROR(IF(SUMIF('Large credit exposures'!$C$80:$C$119,$A13,'Large credit exposures'!K$80:K$119)=0,"",SUMIF('Large credit exposures'!$C$80:$C$119,$A13,'Large credit exposures'!K$80:K$119)),"")</f>
        <v/>
      </c>
      <c r="D13" s="163" t="str">
        <f>IFERROR(IF(SUMIF('Large credit exposures'!$C$80:$C$119,$A13,'Large credit exposures'!L$80:L$119)=0,"",SUMIF('Large credit exposures'!$C$80:$C$119,$A13,'Large credit exposures'!L$80:L$119)),"")</f>
        <v/>
      </c>
      <c r="E13" s="163" t="str">
        <f>IFERROR(IF(SUMIF('Large credit exposures'!$C$80:$C$119,$A13,'Large credit exposures'!M$80:M$119)=0,"",SUMIF('Large credit exposures'!$C$80:$C$119,$A13,'Large credit exposures'!M$80:M$119)),"")</f>
        <v/>
      </c>
      <c r="F13" s="163" t="str">
        <f>IFERROR(IF(SUMIF('Large credit exposures'!$C$80:$C$119,$A13,'Large credit exposures'!N$80:N$119)=0,"",SUMIF('Large credit exposures'!$C$80:$C$119,$A13,'Large credit exposures'!N$80:N$119)),"")</f>
        <v/>
      </c>
      <c r="G13" s="163" t="str">
        <f>IFERROR(IF(SUMIF('Large credit exposures'!$C$80:$C$119,$A13,'Large credit exposures'!O$80:O$119)=0,"",SUMIF('Large credit exposures'!$C$80:$C$119,$A13,'Large credit exposures'!O$80:O$119)),"")</f>
        <v/>
      </c>
      <c r="H13" s="163" t="str">
        <f>IFERROR(IF(SUMIF('Large credit exposures'!$C$80:$C$119,$A13,'Large credit exposures'!P$80:P$119)=0,"",SUMIF('Large credit exposures'!$C$80:$C$119,$A13,'Large credit exposures'!P$80:P$119)),"")</f>
        <v/>
      </c>
      <c r="I13" s="163" t="str">
        <f>IFERROR(IF(SUMIF('Large credit exposures'!$C$80:$C$119,$A13,'Large credit exposures'!Q$80:Q$119)=0,"",SUMIF('Large credit exposures'!$C$80:$C$119,$A13,'Large credit exposures'!Q$80:Q$119)),"")</f>
        <v/>
      </c>
      <c r="J13" s="163" t="str">
        <f>IFERROR(IF(SUMIF('Large credit exposures'!$C$80:$C$119,$A13,'Large credit exposures'!R$80:R$119)=0,"",SUMIF('Large credit exposures'!$C$80:$C$119,$A13,'Large credit exposures'!R$80:R$119)),"")</f>
        <v/>
      </c>
      <c r="K13" s="163" t="str">
        <f>IFERROR(IF(SUMIF('Large credit exposures'!$C$80:$C$119,$A13,'Large credit exposures'!S$80:S$119)=0,"",SUMIF('Large credit exposures'!$C$80:$C$119,$A13,'Large credit exposures'!S$80:S$119)),"")</f>
        <v/>
      </c>
      <c r="L13" s="163" t="str">
        <f>IFERROR(IF(SUMIF('Large credit exposures'!$C$80:$C$119,$A13,'Large credit exposures'!T$80:T$119)=0,"",SUMIF('Large credit exposures'!$C$80:$C$119,$A13,'Large credit exposures'!T$80:T$119)),"")</f>
        <v/>
      </c>
      <c r="M13" s="163" t="str">
        <f>IF(COUNTIF('Large credit exposures'!$C$80:$C$99,A13)+COUNTIF('Large credit exposures'!$C$103:$C$119,A13)=0,"",COUNTIF('Large credit exposures'!$C$80:$C$99,A13)+COUNTIF('Large credit exposures'!$C$103:$C$119,A13))</f>
        <v/>
      </c>
    </row>
    <row r="14" spans="1:13" ht="16.5">
      <c r="A14" s="168" t="s">
        <v>215</v>
      </c>
      <c r="B14" s="163" t="str">
        <f>IFERROR(IF(SUMIF('Large credit exposures'!$C$80:$C$119,$A14,'Large credit exposures'!D$80:D$119)=0,"",SUMIF('Large credit exposures'!$C$80:$C$119,$A14,'Large credit exposures'!D$80:D$119)),"")</f>
        <v/>
      </c>
      <c r="C14" s="163" t="str">
        <f>IFERROR(IF(SUMIF('Large credit exposures'!$C$80:$C$119,$A14,'Large credit exposures'!K$80:K$119)=0,"",SUMIF('Large credit exposures'!$C$80:$C$119,$A14,'Large credit exposures'!K$80:K$119)),"")</f>
        <v/>
      </c>
      <c r="D14" s="163" t="str">
        <f>IFERROR(IF(SUMIF('Large credit exposures'!$C$80:$C$119,$A14,'Large credit exposures'!L$80:L$119)=0,"",SUMIF('Large credit exposures'!$C$80:$C$119,$A14,'Large credit exposures'!L$80:L$119)),"")</f>
        <v/>
      </c>
      <c r="E14" s="163" t="str">
        <f>IFERROR(IF(SUMIF('Large credit exposures'!$C$80:$C$119,$A14,'Large credit exposures'!M$80:M$119)=0,"",SUMIF('Large credit exposures'!$C$80:$C$119,$A14,'Large credit exposures'!M$80:M$119)),"")</f>
        <v/>
      </c>
      <c r="F14" s="163" t="str">
        <f>IFERROR(IF(SUMIF('Large credit exposures'!$C$80:$C$119,$A14,'Large credit exposures'!N$80:N$119)=0,"",SUMIF('Large credit exposures'!$C$80:$C$119,$A14,'Large credit exposures'!N$80:N$119)),"")</f>
        <v/>
      </c>
      <c r="G14" s="163" t="str">
        <f>IFERROR(IF(SUMIF('Large credit exposures'!$C$80:$C$119,$A14,'Large credit exposures'!O$80:O$119)=0,"",SUMIF('Large credit exposures'!$C$80:$C$119,$A14,'Large credit exposures'!O$80:O$119)),"")</f>
        <v/>
      </c>
      <c r="H14" s="163" t="str">
        <f>IFERROR(IF(SUMIF('Large credit exposures'!$C$80:$C$119,$A14,'Large credit exposures'!P$80:P$119)=0,"",SUMIF('Large credit exposures'!$C$80:$C$119,$A14,'Large credit exposures'!P$80:P$119)),"")</f>
        <v/>
      </c>
      <c r="I14" s="163" t="str">
        <f>IFERROR(IF(SUMIF('Large credit exposures'!$C$80:$C$119,$A14,'Large credit exposures'!Q$80:Q$119)=0,"",SUMIF('Large credit exposures'!$C$80:$C$119,$A14,'Large credit exposures'!Q$80:Q$119)),"")</f>
        <v/>
      </c>
      <c r="J14" s="163" t="str">
        <f>IFERROR(IF(SUMIF('Large credit exposures'!$C$80:$C$119,$A14,'Large credit exposures'!R$80:R$119)=0,"",SUMIF('Large credit exposures'!$C$80:$C$119,$A14,'Large credit exposures'!R$80:R$119)),"")</f>
        <v/>
      </c>
      <c r="K14" s="163" t="str">
        <f>IFERROR(IF(SUMIF('Large credit exposures'!$C$80:$C$119,$A14,'Large credit exposures'!S$80:S$119)=0,"",SUMIF('Large credit exposures'!$C$80:$C$119,$A14,'Large credit exposures'!S$80:S$119)),"")</f>
        <v/>
      </c>
      <c r="L14" s="163" t="str">
        <f>IFERROR(IF(SUMIF('Large credit exposures'!$C$80:$C$119,$A14,'Large credit exposures'!T$80:T$119)=0,"",SUMIF('Large credit exposures'!$C$80:$C$119,$A14,'Large credit exposures'!T$80:T$119)),"")</f>
        <v/>
      </c>
      <c r="M14" s="163" t="str">
        <f>IF(COUNTIF('Large credit exposures'!$C$80:$C$99,A14)+COUNTIF('Large credit exposures'!$C$103:$C$119,A14)=0,"",COUNTIF('Large credit exposures'!$C$80:$C$99,A14)+COUNTIF('Large credit exposures'!$C$103:$C$119,A14))</f>
        <v/>
      </c>
    </row>
    <row r="15" spans="1:13" ht="16.5">
      <c r="A15" s="168" t="s">
        <v>216</v>
      </c>
      <c r="B15" s="163" t="str">
        <f>IFERROR(IF(SUMIF('Large credit exposures'!$C$80:$C$119,$A15,'Large credit exposures'!D$80:D$119)=0,"",SUMIF('Large credit exposures'!$C$80:$C$119,$A15,'Large credit exposures'!D$80:D$119)),"")</f>
        <v/>
      </c>
      <c r="C15" s="163" t="str">
        <f>IFERROR(IF(SUMIF('Large credit exposures'!$C$80:$C$119,$A15,'Large credit exposures'!K$80:K$119)=0,"",SUMIF('Large credit exposures'!$C$80:$C$119,$A15,'Large credit exposures'!K$80:K$119)),"")</f>
        <v/>
      </c>
      <c r="D15" s="163" t="str">
        <f>IFERROR(IF(SUMIF('Large credit exposures'!$C$80:$C$119,$A15,'Large credit exposures'!L$80:L$119)=0,"",SUMIF('Large credit exposures'!$C$80:$C$119,$A15,'Large credit exposures'!L$80:L$119)),"")</f>
        <v/>
      </c>
      <c r="E15" s="163" t="str">
        <f>IFERROR(IF(SUMIF('Large credit exposures'!$C$80:$C$119,$A15,'Large credit exposures'!M$80:M$119)=0,"",SUMIF('Large credit exposures'!$C$80:$C$119,$A15,'Large credit exposures'!M$80:M$119)),"")</f>
        <v/>
      </c>
      <c r="F15" s="163" t="str">
        <f>IFERROR(IF(SUMIF('Large credit exposures'!$C$80:$C$119,$A15,'Large credit exposures'!N$80:N$119)=0,"",SUMIF('Large credit exposures'!$C$80:$C$119,$A15,'Large credit exposures'!N$80:N$119)),"")</f>
        <v/>
      </c>
      <c r="G15" s="163" t="str">
        <f>IFERROR(IF(SUMIF('Large credit exposures'!$C$80:$C$119,$A15,'Large credit exposures'!O$80:O$119)=0,"",SUMIF('Large credit exposures'!$C$80:$C$119,$A15,'Large credit exposures'!O$80:O$119)),"")</f>
        <v/>
      </c>
      <c r="H15" s="163" t="str">
        <f>IFERROR(IF(SUMIF('Large credit exposures'!$C$80:$C$119,$A15,'Large credit exposures'!P$80:P$119)=0,"",SUMIF('Large credit exposures'!$C$80:$C$119,$A15,'Large credit exposures'!P$80:P$119)),"")</f>
        <v/>
      </c>
      <c r="I15" s="163" t="str">
        <f>IFERROR(IF(SUMIF('Large credit exposures'!$C$80:$C$119,$A15,'Large credit exposures'!Q$80:Q$119)=0,"",SUMIF('Large credit exposures'!$C$80:$C$119,$A15,'Large credit exposures'!Q$80:Q$119)),"")</f>
        <v/>
      </c>
      <c r="J15" s="163" t="str">
        <f>IFERROR(IF(SUMIF('Large credit exposures'!$C$80:$C$119,$A15,'Large credit exposures'!R$80:R$119)=0,"",SUMIF('Large credit exposures'!$C$80:$C$119,$A15,'Large credit exposures'!R$80:R$119)),"")</f>
        <v/>
      </c>
      <c r="K15" s="163" t="str">
        <f>IFERROR(IF(SUMIF('Large credit exposures'!$C$80:$C$119,$A15,'Large credit exposures'!S$80:S$119)=0,"",SUMIF('Large credit exposures'!$C$80:$C$119,$A15,'Large credit exposures'!S$80:S$119)),"")</f>
        <v/>
      </c>
      <c r="L15" s="163" t="str">
        <f>IFERROR(IF(SUMIF('Large credit exposures'!$C$80:$C$119,$A15,'Large credit exposures'!T$80:T$119)=0,"",SUMIF('Large credit exposures'!$C$80:$C$119,$A15,'Large credit exposures'!T$80:T$119)),"")</f>
        <v/>
      </c>
      <c r="M15" s="163" t="str">
        <f>IF(COUNTIF('Large credit exposures'!$C$80:$C$99,A15)+COUNTIF('Large credit exposures'!$C$103:$C$119,A15)=0,"",COUNTIF('Large credit exposures'!$C$80:$C$99,A15)+COUNTIF('Large credit exposures'!$C$103:$C$119,A15))</f>
        <v/>
      </c>
    </row>
    <row r="16" spans="1:13" ht="16.5">
      <c r="A16" s="168" t="s">
        <v>217</v>
      </c>
      <c r="B16" s="163" t="str">
        <f>IFERROR(IF(SUMIF('Large credit exposures'!$C$80:$C$119,$A16,'Large credit exposures'!D$80:D$119)=0,"",SUMIF('Large credit exposures'!$C$80:$C$119,$A16,'Large credit exposures'!D$80:D$119)),"")</f>
        <v/>
      </c>
      <c r="C16" s="163" t="str">
        <f>IFERROR(IF(SUMIF('Large credit exposures'!$C$80:$C$119,$A16,'Large credit exposures'!K$80:K$119)=0,"",SUMIF('Large credit exposures'!$C$80:$C$119,$A16,'Large credit exposures'!K$80:K$119)),"")</f>
        <v/>
      </c>
      <c r="D16" s="163" t="str">
        <f>IFERROR(IF(SUMIF('Large credit exposures'!$C$80:$C$119,$A16,'Large credit exposures'!L$80:L$119)=0,"",SUMIF('Large credit exposures'!$C$80:$C$119,$A16,'Large credit exposures'!L$80:L$119)),"")</f>
        <v/>
      </c>
      <c r="E16" s="163" t="str">
        <f>IFERROR(IF(SUMIF('Large credit exposures'!$C$80:$C$119,$A16,'Large credit exposures'!M$80:M$119)=0,"",SUMIF('Large credit exposures'!$C$80:$C$119,$A16,'Large credit exposures'!M$80:M$119)),"")</f>
        <v/>
      </c>
      <c r="F16" s="163" t="str">
        <f>IFERROR(IF(SUMIF('Large credit exposures'!$C$80:$C$119,$A16,'Large credit exposures'!N$80:N$119)=0,"",SUMIF('Large credit exposures'!$C$80:$C$119,$A16,'Large credit exposures'!N$80:N$119)),"")</f>
        <v/>
      </c>
      <c r="G16" s="163" t="str">
        <f>IFERROR(IF(SUMIF('Large credit exposures'!$C$80:$C$119,$A16,'Large credit exposures'!O$80:O$119)=0,"",SUMIF('Large credit exposures'!$C$80:$C$119,$A16,'Large credit exposures'!O$80:O$119)),"")</f>
        <v/>
      </c>
      <c r="H16" s="163" t="str">
        <f>IFERROR(IF(SUMIF('Large credit exposures'!$C$80:$C$119,$A16,'Large credit exposures'!P$80:P$119)=0,"",SUMIF('Large credit exposures'!$C$80:$C$119,$A16,'Large credit exposures'!P$80:P$119)),"")</f>
        <v/>
      </c>
      <c r="I16" s="163" t="str">
        <f>IFERROR(IF(SUMIF('Large credit exposures'!$C$80:$C$119,$A16,'Large credit exposures'!Q$80:Q$119)=0,"",SUMIF('Large credit exposures'!$C$80:$C$119,$A16,'Large credit exposures'!Q$80:Q$119)),"")</f>
        <v/>
      </c>
      <c r="J16" s="163" t="str">
        <f>IFERROR(IF(SUMIF('Large credit exposures'!$C$80:$C$119,$A16,'Large credit exposures'!R$80:R$119)=0,"",SUMIF('Large credit exposures'!$C$80:$C$119,$A16,'Large credit exposures'!R$80:R$119)),"")</f>
        <v/>
      </c>
      <c r="K16" s="163" t="str">
        <f>IFERROR(IF(SUMIF('Large credit exposures'!$C$80:$C$119,$A16,'Large credit exposures'!S$80:S$119)=0,"",SUMIF('Large credit exposures'!$C$80:$C$119,$A16,'Large credit exposures'!S$80:S$119)),"")</f>
        <v/>
      </c>
      <c r="L16" s="163" t="str">
        <f>IFERROR(IF(SUMIF('Large credit exposures'!$C$80:$C$119,$A16,'Large credit exposures'!T$80:T$119)=0,"",SUMIF('Large credit exposures'!$C$80:$C$119,$A16,'Large credit exposures'!T$80:T$119)),"")</f>
        <v/>
      </c>
      <c r="M16" s="163" t="str">
        <f>IF(COUNTIF('Large credit exposures'!$C$80:$C$99,A16)+COUNTIF('Large credit exposures'!$C$103:$C$119,A16)=0,"",COUNTIF('Large credit exposures'!$C$80:$C$99,A16)+COUNTIF('Large credit exposures'!$C$103:$C$119,A16))</f>
        <v/>
      </c>
    </row>
    <row r="17" spans="1:13" ht="16.5">
      <c r="A17" s="168" t="s">
        <v>218</v>
      </c>
      <c r="B17" s="163" t="str">
        <f>IFERROR(IF(SUMIF('Large credit exposures'!$C$80:$C$119,$A17,'Large credit exposures'!D$80:D$119)=0,"",SUMIF('Large credit exposures'!$C$80:$C$119,$A17,'Large credit exposures'!D$80:D$119)),"")</f>
        <v/>
      </c>
      <c r="C17" s="163" t="str">
        <f>IFERROR(IF(SUMIF('Large credit exposures'!$C$80:$C$119,$A17,'Large credit exposures'!K$80:K$119)=0,"",SUMIF('Large credit exposures'!$C$80:$C$119,$A17,'Large credit exposures'!K$80:K$119)),"")</f>
        <v/>
      </c>
      <c r="D17" s="163" t="str">
        <f>IFERROR(IF(SUMIF('Large credit exposures'!$C$80:$C$119,$A17,'Large credit exposures'!L$80:L$119)=0,"",SUMIF('Large credit exposures'!$C$80:$C$119,$A17,'Large credit exposures'!L$80:L$119)),"")</f>
        <v/>
      </c>
      <c r="E17" s="163" t="str">
        <f>IFERROR(IF(SUMIF('Large credit exposures'!$C$80:$C$119,$A17,'Large credit exposures'!M$80:M$119)=0,"",SUMIF('Large credit exposures'!$C$80:$C$119,$A17,'Large credit exposures'!M$80:M$119)),"")</f>
        <v/>
      </c>
      <c r="F17" s="163" t="str">
        <f>IFERROR(IF(SUMIF('Large credit exposures'!$C$80:$C$119,$A17,'Large credit exposures'!N$80:N$119)=0,"",SUMIF('Large credit exposures'!$C$80:$C$119,$A17,'Large credit exposures'!N$80:N$119)),"")</f>
        <v/>
      </c>
      <c r="G17" s="163" t="str">
        <f>IFERROR(IF(SUMIF('Large credit exposures'!$C$80:$C$119,$A17,'Large credit exposures'!O$80:O$119)=0,"",SUMIF('Large credit exposures'!$C$80:$C$119,$A17,'Large credit exposures'!O$80:O$119)),"")</f>
        <v/>
      </c>
      <c r="H17" s="163" t="str">
        <f>IFERROR(IF(SUMIF('Large credit exposures'!$C$80:$C$119,$A17,'Large credit exposures'!P$80:P$119)=0,"",SUMIF('Large credit exposures'!$C$80:$C$119,$A17,'Large credit exposures'!P$80:P$119)),"")</f>
        <v/>
      </c>
      <c r="I17" s="163" t="str">
        <f>IFERROR(IF(SUMIF('Large credit exposures'!$C$80:$C$119,$A17,'Large credit exposures'!Q$80:Q$119)=0,"",SUMIF('Large credit exposures'!$C$80:$C$119,$A17,'Large credit exposures'!Q$80:Q$119)),"")</f>
        <v/>
      </c>
      <c r="J17" s="163" t="str">
        <f>IFERROR(IF(SUMIF('Large credit exposures'!$C$80:$C$119,$A17,'Large credit exposures'!R$80:R$119)=0,"",SUMIF('Large credit exposures'!$C$80:$C$119,$A17,'Large credit exposures'!R$80:R$119)),"")</f>
        <v/>
      </c>
      <c r="K17" s="163" t="str">
        <f>IFERROR(IF(SUMIF('Large credit exposures'!$C$80:$C$119,$A17,'Large credit exposures'!S$80:S$119)=0,"",SUMIF('Large credit exposures'!$C$80:$C$119,$A17,'Large credit exposures'!S$80:S$119)),"")</f>
        <v/>
      </c>
      <c r="L17" s="163" t="str">
        <f>IFERROR(IF(SUMIF('Large credit exposures'!$C$80:$C$119,$A17,'Large credit exposures'!T$80:T$119)=0,"",SUMIF('Large credit exposures'!$C$80:$C$119,$A17,'Large credit exposures'!T$80:T$119)),"")</f>
        <v/>
      </c>
      <c r="M17" s="163" t="str">
        <f>IF(COUNTIF('Large credit exposures'!$C$80:$C$99,A17)+COUNTIF('Large credit exposures'!$C$103:$C$119,A17)=0,"",COUNTIF('Large credit exposures'!$C$80:$C$99,A17)+COUNTIF('Large credit exposures'!$C$103:$C$119,A17))</f>
        <v/>
      </c>
    </row>
    <row r="18" spans="1:13" ht="16.5">
      <c r="A18" s="168" t="s">
        <v>219</v>
      </c>
      <c r="B18" s="163" t="str">
        <f>IFERROR(IF(SUMIF('Large credit exposures'!$C$80:$C$119,$A18,'Large credit exposures'!D$80:D$119)=0,"",SUMIF('Large credit exposures'!$C$80:$C$119,$A18,'Large credit exposures'!D$80:D$119)),"")</f>
        <v/>
      </c>
      <c r="C18" s="163" t="str">
        <f>IFERROR(IF(SUMIF('Large credit exposures'!$C$80:$C$119,$A18,'Large credit exposures'!K$80:K$119)=0,"",SUMIF('Large credit exposures'!$C$80:$C$119,$A18,'Large credit exposures'!K$80:K$119)),"")</f>
        <v/>
      </c>
      <c r="D18" s="163" t="str">
        <f>IFERROR(IF(SUMIF('Large credit exposures'!$C$80:$C$119,$A18,'Large credit exposures'!L$80:L$119)=0,"",SUMIF('Large credit exposures'!$C$80:$C$119,$A18,'Large credit exposures'!L$80:L$119)),"")</f>
        <v/>
      </c>
      <c r="E18" s="163" t="str">
        <f>IFERROR(IF(SUMIF('Large credit exposures'!$C$80:$C$119,$A18,'Large credit exposures'!M$80:M$119)=0,"",SUMIF('Large credit exposures'!$C$80:$C$119,$A18,'Large credit exposures'!M$80:M$119)),"")</f>
        <v/>
      </c>
      <c r="F18" s="163" t="str">
        <f>IFERROR(IF(SUMIF('Large credit exposures'!$C$80:$C$119,$A18,'Large credit exposures'!N$80:N$119)=0,"",SUMIF('Large credit exposures'!$C$80:$C$119,$A18,'Large credit exposures'!N$80:N$119)),"")</f>
        <v/>
      </c>
      <c r="G18" s="163" t="str">
        <f>IFERROR(IF(SUMIF('Large credit exposures'!$C$80:$C$119,$A18,'Large credit exposures'!O$80:O$119)=0,"",SUMIF('Large credit exposures'!$C$80:$C$119,$A18,'Large credit exposures'!O$80:O$119)),"")</f>
        <v/>
      </c>
      <c r="H18" s="163" t="str">
        <f>IFERROR(IF(SUMIF('Large credit exposures'!$C$80:$C$119,$A18,'Large credit exposures'!P$80:P$119)=0,"",SUMIF('Large credit exposures'!$C$80:$C$119,$A18,'Large credit exposures'!P$80:P$119)),"")</f>
        <v/>
      </c>
      <c r="I18" s="163" t="str">
        <f>IFERROR(IF(SUMIF('Large credit exposures'!$C$80:$C$119,$A18,'Large credit exposures'!Q$80:Q$119)=0,"",SUMIF('Large credit exposures'!$C$80:$C$119,$A18,'Large credit exposures'!Q$80:Q$119)),"")</f>
        <v/>
      </c>
      <c r="J18" s="163" t="str">
        <f>IFERROR(IF(SUMIF('Large credit exposures'!$C$80:$C$119,$A18,'Large credit exposures'!R$80:R$119)=0,"",SUMIF('Large credit exposures'!$C$80:$C$119,$A18,'Large credit exposures'!R$80:R$119)),"")</f>
        <v/>
      </c>
      <c r="K18" s="163" t="str">
        <f>IFERROR(IF(SUMIF('Large credit exposures'!$C$80:$C$119,$A18,'Large credit exposures'!S$80:S$119)=0,"",SUMIF('Large credit exposures'!$C$80:$C$119,$A18,'Large credit exposures'!S$80:S$119)),"")</f>
        <v/>
      </c>
      <c r="L18" s="163" t="str">
        <f>IFERROR(IF(SUMIF('Large credit exposures'!$C$80:$C$119,$A18,'Large credit exposures'!T$80:T$119)=0,"",SUMIF('Large credit exposures'!$C$80:$C$119,$A18,'Large credit exposures'!T$80:T$119)),"")</f>
        <v/>
      </c>
      <c r="M18" s="163" t="str">
        <f>IF(COUNTIF('Large credit exposures'!$C$80:$C$99,A18)+COUNTIF('Large credit exposures'!$C$103:$C$119,A18)=0,"",COUNTIF('Large credit exposures'!$C$80:$C$99,A18)+COUNTIF('Large credit exposures'!$C$103:$C$119,A18))</f>
        <v/>
      </c>
    </row>
    <row r="19" spans="1:13" ht="16.5">
      <c r="A19" s="168" t="s">
        <v>220</v>
      </c>
      <c r="B19" s="163" t="str">
        <f>IFERROR(IF(SUMIF('Large credit exposures'!$C$80:$C$119,$A19,'Large credit exposures'!D$80:D$119)=0,"",SUMIF('Large credit exposures'!$C$80:$C$119,$A19,'Large credit exposures'!D$80:D$119)),"")</f>
        <v/>
      </c>
      <c r="C19" s="163" t="str">
        <f>IFERROR(IF(SUMIF('Large credit exposures'!$C$80:$C$119,$A19,'Large credit exposures'!K$80:K$119)=0,"",SUMIF('Large credit exposures'!$C$80:$C$119,$A19,'Large credit exposures'!K$80:K$119)),"")</f>
        <v/>
      </c>
      <c r="D19" s="163" t="str">
        <f>IFERROR(IF(SUMIF('Large credit exposures'!$C$80:$C$119,$A19,'Large credit exposures'!L$80:L$119)=0,"",SUMIF('Large credit exposures'!$C$80:$C$119,$A19,'Large credit exposures'!L$80:L$119)),"")</f>
        <v/>
      </c>
      <c r="E19" s="163" t="str">
        <f>IFERROR(IF(SUMIF('Large credit exposures'!$C$80:$C$119,$A19,'Large credit exposures'!M$80:M$119)=0,"",SUMIF('Large credit exposures'!$C$80:$C$119,$A19,'Large credit exposures'!M$80:M$119)),"")</f>
        <v/>
      </c>
      <c r="F19" s="163" t="str">
        <f>IFERROR(IF(SUMIF('Large credit exposures'!$C$80:$C$119,$A19,'Large credit exposures'!N$80:N$119)=0,"",SUMIF('Large credit exposures'!$C$80:$C$119,$A19,'Large credit exposures'!N$80:N$119)),"")</f>
        <v/>
      </c>
      <c r="G19" s="163" t="str">
        <f>IFERROR(IF(SUMIF('Large credit exposures'!$C$80:$C$119,$A19,'Large credit exposures'!O$80:O$119)=0,"",SUMIF('Large credit exposures'!$C$80:$C$119,$A19,'Large credit exposures'!O$80:O$119)),"")</f>
        <v/>
      </c>
      <c r="H19" s="163" t="str">
        <f>IFERROR(IF(SUMIF('Large credit exposures'!$C$80:$C$119,$A19,'Large credit exposures'!P$80:P$119)=0,"",SUMIF('Large credit exposures'!$C$80:$C$119,$A19,'Large credit exposures'!P$80:P$119)),"")</f>
        <v/>
      </c>
      <c r="I19" s="163" t="str">
        <f>IFERROR(IF(SUMIF('Large credit exposures'!$C$80:$C$119,$A19,'Large credit exposures'!Q$80:Q$119)=0,"",SUMIF('Large credit exposures'!$C$80:$C$119,$A19,'Large credit exposures'!Q$80:Q$119)),"")</f>
        <v/>
      </c>
      <c r="J19" s="163" t="str">
        <f>IFERROR(IF(SUMIF('Large credit exposures'!$C$80:$C$119,$A19,'Large credit exposures'!R$80:R$119)=0,"",SUMIF('Large credit exposures'!$C$80:$C$119,$A19,'Large credit exposures'!R$80:R$119)),"")</f>
        <v/>
      </c>
      <c r="K19" s="163" t="str">
        <f>IFERROR(IF(SUMIF('Large credit exposures'!$C$80:$C$119,$A19,'Large credit exposures'!S$80:S$119)=0,"",SUMIF('Large credit exposures'!$C$80:$C$119,$A19,'Large credit exposures'!S$80:S$119)),"")</f>
        <v/>
      </c>
      <c r="L19" s="163" t="str">
        <f>IFERROR(IF(SUMIF('Large credit exposures'!$C$80:$C$119,$A19,'Large credit exposures'!T$80:T$119)=0,"",SUMIF('Large credit exposures'!$C$80:$C$119,$A19,'Large credit exposures'!T$80:T$119)),"")</f>
        <v/>
      </c>
      <c r="M19" s="163" t="str">
        <f>IF(COUNTIF('Large credit exposures'!$C$80:$C$99,A19)+COUNTIF('Large credit exposures'!$C$103:$C$119,A19)=0,"",COUNTIF('Large credit exposures'!$C$80:$C$99,A19)+COUNTIF('Large credit exposures'!$C$103:$C$119,A19))</f>
        <v/>
      </c>
    </row>
    <row r="20" spans="1:13" ht="16.5">
      <c r="A20" s="168" t="s">
        <v>221</v>
      </c>
      <c r="B20" s="163" t="str">
        <f>IFERROR(IF(SUMIF('Large credit exposures'!$C$80:$C$119,$A20,'Large credit exposures'!D$80:D$119)=0,"",SUMIF('Large credit exposures'!$C$80:$C$119,$A20,'Large credit exposures'!D$80:D$119)),"")</f>
        <v/>
      </c>
      <c r="C20" s="163" t="str">
        <f>IFERROR(IF(SUMIF('Large credit exposures'!$C$80:$C$119,$A20,'Large credit exposures'!K$80:K$119)=0,"",SUMIF('Large credit exposures'!$C$80:$C$119,$A20,'Large credit exposures'!K$80:K$119)),"")</f>
        <v/>
      </c>
      <c r="D20" s="163" t="str">
        <f>IFERROR(IF(SUMIF('Large credit exposures'!$C$80:$C$119,$A20,'Large credit exposures'!L$80:L$119)=0,"",SUMIF('Large credit exposures'!$C$80:$C$119,$A20,'Large credit exposures'!L$80:L$119)),"")</f>
        <v/>
      </c>
      <c r="E20" s="163" t="str">
        <f>IFERROR(IF(SUMIF('Large credit exposures'!$C$80:$C$119,$A20,'Large credit exposures'!M$80:M$119)=0,"",SUMIF('Large credit exposures'!$C$80:$C$119,$A20,'Large credit exposures'!M$80:M$119)),"")</f>
        <v/>
      </c>
      <c r="F20" s="163" t="str">
        <f>IFERROR(IF(SUMIF('Large credit exposures'!$C$80:$C$119,$A20,'Large credit exposures'!N$80:N$119)=0,"",SUMIF('Large credit exposures'!$C$80:$C$119,$A20,'Large credit exposures'!N$80:N$119)),"")</f>
        <v/>
      </c>
      <c r="G20" s="163" t="str">
        <f>IFERROR(IF(SUMIF('Large credit exposures'!$C$80:$C$119,$A20,'Large credit exposures'!O$80:O$119)=0,"",SUMIF('Large credit exposures'!$C$80:$C$119,$A20,'Large credit exposures'!O$80:O$119)),"")</f>
        <v/>
      </c>
      <c r="H20" s="163" t="str">
        <f>IFERROR(IF(SUMIF('Large credit exposures'!$C$80:$C$119,$A20,'Large credit exposures'!P$80:P$119)=0,"",SUMIF('Large credit exposures'!$C$80:$C$119,$A20,'Large credit exposures'!P$80:P$119)),"")</f>
        <v/>
      </c>
      <c r="I20" s="163" t="str">
        <f>IFERROR(IF(SUMIF('Large credit exposures'!$C$80:$C$119,$A20,'Large credit exposures'!Q$80:Q$119)=0,"",SUMIF('Large credit exposures'!$C$80:$C$119,$A20,'Large credit exposures'!Q$80:Q$119)),"")</f>
        <v/>
      </c>
      <c r="J20" s="163" t="str">
        <f>IFERROR(IF(SUMIF('Large credit exposures'!$C$80:$C$119,$A20,'Large credit exposures'!R$80:R$119)=0,"",SUMIF('Large credit exposures'!$C$80:$C$119,$A20,'Large credit exposures'!R$80:R$119)),"")</f>
        <v/>
      </c>
      <c r="K20" s="163" t="str">
        <f>IFERROR(IF(SUMIF('Large credit exposures'!$C$80:$C$119,$A20,'Large credit exposures'!S$80:S$119)=0,"",SUMIF('Large credit exposures'!$C$80:$C$119,$A20,'Large credit exposures'!S$80:S$119)),"")</f>
        <v/>
      </c>
      <c r="L20" s="163" t="str">
        <f>IFERROR(IF(SUMIF('Large credit exposures'!$C$80:$C$119,$A20,'Large credit exposures'!T$80:T$119)=0,"",SUMIF('Large credit exposures'!$C$80:$C$119,$A20,'Large credit exposures'!T$80:T$119)),"")</f>
        <v/>
      </c>
      <c r="M20" s="163" t="str">
        <f>IF(COUNTIF('Large credit exposures'!$C$80:$C$99,A20)+COUNTIF('Large credit exposures'!$C$103:$C$119,A20)=0,"",COUNTIF('Large credit exposures'!$C$80:$C$99,A20)+COUNTIF('Large credit exposures'!$C$103:$C$119,A20))</f>
        <v/>
      </c>
    </row>
    <row r="21" spans="1:13" ht="16.5">
      <c r="A21" s="168" t="s">
        <v>222</v>
      </c>
      <c r="B21" s="163" t="str">
        <f>IFERROR(IF(SUMIF('Large credit exposures'!$C$80:$C$119,$A21,'Large credit exposures'!D$80:D$119)=0,"",SUMIF('Large credit exposures'!$C$80:$C$119,$A21,'Large credit exposures'!D$80:D$119)),"")</f>
        <v/>
      </c>
      <c r="C21" s="163" t="str">
        <f>IFERROR(IF(SUMIF('Large credit exposures'!$C$80:$C$119,$A21,'Large credit exposures'!K$80:K$119)=0,"",SUMIF('Large credit exposures'!$C$80:$C$119,$A21,'Large credit exposures'!K$80:K$119)),"")</f>
        <v/>
      </c>
      <c r="D21" s="163" t="str">
        <f>IFERROR(IF(SUMIF('Large credit exposures'!$C$80:$C$119,$A21,'Large credit exposures'!L$80:L$119)=0,"",SUMIF('Large credit exposures'!$C$80:$C$119,$A21,'Large credit exposures'!L$80:L$119)),"")</f>
        <v/>
      </c>
      <c r="E21" s="163" t="str">
        <f>IFERROR(IF(SUMIF('Large credit exposures'!$C$80:$C$119,$A21,'Large credit exposures'!M$80:M$119)=0,"",SUMIF('Large credit exposures'!$C$80:$C$119,$A21,'Large credit exposures'!M$80:M$119)),"")</f>
        <v/>
      </c>
      <c r="F21" s="163" t="str">
        <f>IFERROR(IF(SUMIF('Large credit exposures'!$C$80:$C$119,$A21,'Large credit exposures'!N$80:N$119)=0,"",SUMIF('Large credit exposures'!$C$80:$C$119,$A21,'Large credit exposures'!N$80:N$119)),"")</f>
        <v/>
      </c>
      <c r="G21" s="163" t="str">
        <f>IFERROR(IF(SUMIF('Large credit exposures'!$C$80:$C$119,$A21,'Large credit exposures'!O$80:O$119)=0,"",SUMIF('Large credit exposures'!$C$80:$C$119,$A21,'Large credit exposures'!O$80:O$119)),"")</f>
        <v/>
      </c>
      <c r="H21" s="163" t="str">
        <f>IFERROR(IF(SUMIF('Large credit exposures'!$C$80:$C$119,$A21,'Large credit exposures'!P$80:P$119)=0,"",SUMIF('Large credit exposures'!$C$80:$C$119,$A21,'Large credit exposures'!P$80:P$119)),"")</f>
        <v/>
      </c>
      <c r="I21" s="163" t="str">
        <f>IFERROR(IF(SUMIF('Large credit exposures'!$C$80:$C$119,$A21,'Large credit exposures'!Q$80:Q$119)=0,"",SUMIF('Large credit exposures'!$C$80:$C$119,$A21,'Large credit exposures'!Q$80:Q$119)),"")</f>
        <v/>
      </c>
      <c r="J21" s="163" t="str">
        <f>IFERROR(IF(SUMIF('Large credit exposures'!$C$80:$C$119,$A21,'Large credit exposures'!R$80:R$119)=0,"",SUMIF('Large credit exposures'!$C$80:$C$119,$A21,'Large credit exposures'!R$80:R$119)),"")</f>
        <v/>
      </c>
      <c r="K21" s="163" t="str">
        <f>IFERROR(IF(SUMIF('Large credit exposures'!$C$80:$C$119,$A21,'Large credit exposures'!S$80:S$119)=0,"",SUMIF('Large credit exposures'!$C$80:$C$119,$A21,'Large credit exposures'!S$80:S$119)),"")</f>
        <v/>
      </c>
      <c r="L21" s="163" t="str">
        <f>IFERROR(IF(SUMIF('Large credit exposures'!$C$80:$C$119,$A21,'Large credit exposures'!T$80:T$119)=0,"",SUMIF('Large credit exposures'!$C$80:$C$119,$A21,'Large credit exposures'!T$80:T$119)),"")</f>
        <v/>
      </c>
      <c r="M21" s="163" t="str">
        <f>IF(COUNTIF('Large credit exposures'!$C$80:$C$99,A21)+COUNTIF('Large credit exposures'!$C$103:$C$119,A21)=0,"",COUNTIF('Large credit exposures'!$C$80:$C$99,A21)+COUNTIF('Large credit exposures'!$C$103:$C$119,A21))</f>
        <v/>
      </c>
    </row>
    <row r="22" spans="1:13" ht="16.5">
      <c r="A22" s="168" t="s">
        <v>223</v>
      </c>
      <c r="B22" s="163" t="str">
        <f>IFERROR(IF(SUMIF('Large credit exposures'!$C$80:$C$119,$A22,'Large credit exposures'!D$80:D$119)=0,"",SUMIF('Large credit exposures'!$C$80:$C$119,$A22,'Large credit exposures'!D$80:D$119)),"")</f>
        <v/>
      </c>
      <c r="C22" s="163" t="str">
        <f>IFERROR(IF(SUMIF('Large credit exposures'!$C$80:$C$119,$A22,'Large credit exposures'!K$80:K$119)=0,"",SUMIF('Large credit exposures'!$C$80:$C$119,$A22,'Large credit exposures'!K$80:K$119)),"")</f>
        <v/>
      </c>
      <c r="D22" s="163" t="str">
        <f>IFERROR(IF(SUMIF('Large credit exposures'!$C$80:$C$119,$A22,'Large credit exposures'!L$80:L$119)=0,"",SUMIF('Large credit exposures'!$C$80:$C$119,$A22,'Large credit exposures'!L$80:L$119)),"")</f>
        <v/>
      </c>
      <c r="E22" s="163" t="str">
        <f>IFERROR(IF(SUMIF('Large credit exposures'!$C$80:$C$119,$A22,'Large credit exposures'!M$80:M$119)=0,"",SUMIF('Large credit exposures'!$C$80:$C$119,$A22,'Large credit exposures'!M$80:M$119)),"")</f>
        <v/>
      </c>
      <c r="F22" s="163" t="str">
        <f>IFERROR(IF(SUMIF('Large credit exposures'!$C$80:$C$119,$A22,'Large credit exposures'!N$80:N$119)=0,"",SUMIF('Large credit exposures'!$C$80:$C$119,$A22,'Large credit exposures'!N$80:N$119)),"")</f>
        <v/>
      </c>
      <c r="G22" s="163" t="str">
        <f>IFERROR(IF(SUMIF('Large credit exposures'!$C$80:$C$119,$A22,'Large credit exposures'!O$80:O$119)=0,"",SUMIF('Large credit exposures'!$C$80:$C$119,$A22,'Large credit exposures'!O$80:O$119)),"")</f>
        <v/>
      </c>
      <c r="H22" s="163" t="str">
        <f>IFERROR(IF(SUMIF('Large credit exposures'!$C$80:$C$119,$A22,'Large credit exposures'!P$80:P$119)=0,"",SUMIF('Large credit exposures'!$C$80:$C$119,$A22,'Large credit exposures'!P$80:P$119)),"")</f>
        <v/>
      </c>
      <c r="I22" s="163" t="str">
        <f>IFERROR(IF(SUMIF('Large credit exposures'!$C$80:$C$119,$A22,'Large credit exposures'!Q$80:Q$119)=0,"",SUMIF('Large credit exposures'!$C$80:$C$119,$A22,'Large credit exposures'!Q$80:Q$119)),"")</f>
        <v/>
      </c>
      <c r="J22" s="163" t="str">
        <f>IFERROR(IF(SUMIF('Large credit exposures'!$C$80:$C$119,$A22,'Large credit exposures'!R$80:R$119)=0,"",SUMIF('Large credit exposures'!$C$80:$C$119,$A22,'Large credit exposures'!R$80:R$119)),"")</f>
        <v/>
      </c>
      <c r="K22" s="163" t="str">
        <f>IFERROR(IF(SUMIF('Large credit exposures'!$C$80:$C$119,$A22,'Large credit exposures'!S$80:S$119)=0,"",SUMIF('Large credit exposures'!$C$80:$C$119,$A22,'Large credit exposures'!S$80:S$119)),"")</f>
        <v/>
      </c>
      <c r="L22" s="163" t="str">
        <f>IFERROR(IF(SUMIF('Large credit exposures'!$C$80:$C$119,$A22,'Large credit exposures'!T$80:T$119)=0,"",SUMIF('Large credit exposures'!$C$80:$C$119,$A22,'Large credit exposures'!T$80:T$119)),"")</f>
        <v/>
      </c>
      <c r="M22" s="163" t="str">
        <f>IF(COUNTIF('Large credit exposures'!$C$80:$C$99,A22)+COUNTIF('Large credit exposures'!$C$103:$C$119,A22)=0,"",COUNTIF('Large credit exposures'!$C$80:$C$99,A22)+COUNTIF('Large credit exposures'!$C$103:$C$119,A22))</f>
        <v/>
      </c>
    </row>
    <row r="23" spans="1:13" ht="16.5">
      <c r="A23" s="168" t="s">
        <v>224</v>
      </c>
      <c r="B23" s="163" t="str">
        <f>IFERROR(IF(SUMIF('Large credit exposures'!$C$80:$C$119,$A23,'Large credit exposures'!D$80:D$119)=0,"",SUMIF('Large credit exposures'!$C$80:$C$119,$A23,'Large credit exposures'!D$80:D$119)),"")</f>
        <v/>
      </c>
      <c r="C23" s="163" t="str">
        <f>IFERROR(IF(SUMIF('Large credit exposures'!$C$80:$C$119,$A23,'Large credit exposures'!K$80:K$119)=0,"",SUMIF('Large credit exposures'!$C$80:$C$119,$A23,'Large credit exposures'!K$80:K$119)),"")</f>
        <v/>
      </c>
      <c r="D23" s="163" t="str">
        <f>IFERROR(IF(SUMIF('Large credit exposures'!$C$80:$C$119,$A23,'Large credit exposures'!L$80:L$119)=0,"",SUMIF('Large credit exposures'!$C$80:$C$119,$A23,'Large credit exposures'!L$80:L$119)),"")</f>
        <v/>
      </c>
      <c r="E23" s="163" t="str">
        <f>IFERROR(IF(SUMIF('Large credit exposures'!$C$80:$C$119,$A23,'Large credit exposures'!M$80:M$119)=0,"",SUMIF('Large credit exposures'!$C$80:$C$119,$A23,'Large credit exposures'!M$80:M$119)),"")</f>
        <v/>
      </c>
      <c r="F23" s="163" t="str">
        <f>IFERROR(IF(SUMIF('Large credit exposures'!$C$80:$C$119,$A23,'Large credit exposures'!N$80:N$119)=0,"",SUMIF('Large credit exposures'!$C$80:$C$119,$A23,'Large credit exposures'!N$80:N$119)),"")</f>
        <v/>
      </c>
      <c r="G23" s="163" t="str">
        <f>IFERROR(IF(SUMIF('Large credit exposures'!$C$80:$C$119,$A23,'Large credit exposures'!O$80:O$119)=0,"",SUMIF('Large credit exposures'!$C$80:$C$119,$A23,'Large credit exposures'!O$80:O$119)),"")</f>
        <v/>
      </c>
      <c r="H23" s="163" t="str">
        <f>IFERROR(IF(SUMIF('Large credit exposures'!$C$80:$C$119,$A23,'Large credit exposures'!P$80:P$119)=0,"",SUMIF('Large credit exposures'!$C$80:$C$119,$A23,'Large credit exposures'!P$80:P$119)),"")</f>
        <v/>
      </c>
      <c r="I23" s="163" t="str">
        <f>IFERROR(IF(SUMIF('Large credit exposures'!$C$80:$C$119,$A23,'Large credit exposures'!Q$80:Q$119)=0,"",SUMIF('Large credit exposures'!$C$80:$C$119,$A23,'Large credit exposures'!Q$80:Q$119)),"")</f>
        <v/>
      </c>
      <c r="J23" s="163" t="str">
        <f>IFERROR(IF(SUMIF('Large credit exposures'!$C$80:$C$119,$A23,'Large credit exposures'!R$80:R$119)=0,"",SUMIF('Large credit exposures'!$C$80:$C$119,$A23,'Large credit exposures'!R$80:R$119)),"")</f>
        <v/>
      </c>
      <c r="K23" s="163" t="str">
        <f>IFERROR(IF(SUMIF('Large credit exposures'!$C$80:$C$119,$A23,'Large credit exposures'!S$80:S$119)=0,"",SUMIF('Large credit exposures'!$C$80:$C$119,$A23,'Large credit exposures'!S$80:S$119)),"")</f>
        <v/>
      </c>
      <c r="L23" s="163" t="str">
        <f>IFERROR(IF(SUMIF('Large credit exposures'!$C$80:$C$119,$A23,'Large credit exposures'!T$80:T$119)=0,"",SUMIF('Large credit exposures'!$C$80:$C$119,$A23,'Large credit exposures'!T$80:T$119)),"")</f>
        <v/>
      </c>
      <c r="M23" s="163" t="str">
        <f>IF(COUNTIF('Large credit exposures'!$C$80:$C$99,A23)+COUNTIF('Large credit exposures'!$C$103:$C$119,A23)=0,"",COUNTIF('Large credit exposures'!$C$80:$C$99,A23)+COUNTIF('Large credit exposures'!$C$103:$C$119,A23))</f>
        <v/>
      </c>
    </row>
    <row r="24" spans="1:13" ht="16.5">
      <c r="A24" s="168" t="s">
        <v>225</v>
      </c>
      <c r="B24" s="163" t="str">
        <f>IFERROR(IF(SUMIF('Large credit exposures'!$C$80:$C$119,$A24,'Large credit exposures'!D$80:D$119)=0,"",SUMIF('Large credit exposures'!$C$80:$C$119,$A24,'Large credit exposures'!D$80:D$119)),"")</f>
        <v/>
      </c>
      <c r="C24" s="163" t="str">
        <f>IFERROR(IF(SUMIF('Large credit exposures'!$C$80:$C$119,$A24,'Large credit exposures'!K$80:K$119)=0,"",SUMIF('Large credit exposures'!$C$80:$C$119,$A24,'Large credit exposures'!K$80:K$119)),"")</f>
        <v/>
      </c>
      <c r="D24" s="163" t="str">
        <f>IFERROR(IF(SUMIF('Large credit exposures'!$C$80:$C$119,$A24,'Large credit exposures'!L$80:L$119)=0,"",SUMIF('Large credit exposures'!$C$80:$C$119,$A24,'Large credit exposures'!L$80:L$119)),"")</f>
        <v/>
      </c>
      <c r="E24" s="163" t="str">
        <f>IFERROR(IF(SUMIF('Large credit exposures'!$C$80:$C$119,$A24,'Large credit exposures'!M$80:M$119)=0,"",SUMIF('Large credit exposures'!$C$80:$C$119,$A24,'Large credit exposures'!M$80:M$119)),"")</f>
        <v/>
      </c>
      <c r="F24" s="163" t="str">
        <f>IFERROR(IF(SUMIF('Large credit exposures'!$C$80:$C$119,$A24,'Large credit exposures'!N$80:N$119)=0,"",SUMIF('Large credit exposures'!$C$80:$C$119,$A24,'Large credit exposures'!N$80:N$119)),"")</f>
        <v/>
      </c>
      <c r="G24" s="163" t="str">
        <f>IFERROR(IF(SUMIF('Large credit exposures'!$C$80:$C$119,$A24,'Large credit exposures'!O$80:O$119)=0,"",SUMIF('Large credit exposures'!$C$80:$C$119,$A24,'Large credit exposures'!O$80:O$119)),"")</f>
        <v/>
      </c>
      <c r="H24" s="163" t="str">
        <f>IFERROR(IF(SUMIF('Large credit exposures'!$C$80:$C$119,$A24,'Large credit exposures'!P$80:P$119)=0,"",SUMIF('Large credit exposures'!$C$80:$C$119,$A24,'Large credit exposures'!P$80:P$119)),"")</f>
        <v/>
      </c>
      <c r="I24" s="163" t="str">
        <f>IFERROR(IF(SUMIF('Large credit exposures'!$C$80:$C$119,$A24,'Large credit exposures'!Q$80:Q$119)=0,"",SUMIF('Large credit exposures'!$C$80:$C$119,$A24,'Large credit exposures'!Q$80:Q$119)),"")</f>
        <v/>
      </c>
      <c r="J24" s="163" t="str">
        <f>IFERROR(IF(SUMIF('Large credit exposures'!$C$80:$C$119,$A24,'Large credit exposures'!R$80:R$119)=0,"",SUMIF('Large credit exposures'!$C$80:$C$119,$A24,'Large credit exposures'!R$80:R$119)),"")</f>
        <v/>
      </c>
      <c r="K24" s="163" t="str">
        <f>IFERROR(IF(SUMIF('Large credit exposures'!$C$80:$C$119,$A24,'Large credit exposures'!S$80:S$119)=0,"",SUMIF('Large credit exposures'!$C$80:$C$119,$A24,'Large credit exposures'!S$80:S$119)),"")</f>
        <v/>
      </c>
      <c r="L24" s="163" t="str">
        <f>IFERROR(IF(SUMIF('Large credit exposures'!$C$80:$C$119,$A24,'Large credit exposures'!T$80:T$119)=0,"",SUMIF('Large credit exposures'!$C$80:$C$119,$A24,'Large credit exposures'!T$80:T$119)),"")</f>
        <v/>
      </c>
      <c r="M24" s="163" t="str">
        <f>IF(COUNTIF('Large credit exposures'!$C$80:$C$99,A24)+COUNTIF('Large credit exposures'!$C$103:$C$119,A24)=0,"",COUNTIF('Large credit exposures'!$C$80:$C$99,A24)+COUNTIF('Large credit exposures'!$C$103:$C$119,A24))</f>
        <v/>
      </c>
    </row>
    <row r="25" spans="1:13" ht="16.5">
      <c r="A25" s="168" t="s">
        <v>226</v>
      </c>
      <c r="B25" s="163" t="str">
        <f>IFERROR(IF(SUMIF('Large credit exposures'!$C$80:$C$119,$A25,'Large credit exposures'!D$80:D$119)=0,"",SUMIF('Large credit exposures'!$C$80:$C$119,$A25,'Large credit exposures'!D$80:D$119)),"")</f>
        <v/>
      </c>
      <c r="C25" s="163" t="str">
        <f>IFERROR(IF(SUMIF('Large credit exposures'!$C$80:$C$119,$A25,'Large credit exposures'!K$80:K$119)=0,"",SUMIF('Large credit exposures'!$C$80:$C$119,$A25,'Large credit exposures'!K$80:K$119)),"")</f>
        <v/>
      </c>
      <c r="D25" s="163" t="str">
        <f>IFERROR(IF(SUMIF('Large credit exposures'!$C$80:$C$119,$A25,'Large credit exposures'!L$80:L$119)=0,"",SUMIF('Large credit exposures'!$C$80:$C$119,$A25,'Large credit exposures'!L$80:L$119)),"")</f>
        <v/>
      </c>
      <c r="E25" s="163" t="str">
        <f>IFERROR(IF(SUMIF('Large credit exposures'!$C$80:$C$119,$A25,'Large credit exposures'!M$80:M$119)=0,"",SUMIF('Large credit exposures'!$C$80:$C$119,$A25,'Large credit exposures'!M$80:M$119)),"")</f>
        <v/>
      </c>
      <c r="F25" s="163" t="str">
        <f>IFERROR(IF(SUMIF('Large credit exposures'!$C$80:$C$119,$A25,'Large credit exposures'!N$80:N$119)=0,"",SUMIF('Large credit exposures'!$C$80:$C$119,$A25,'Large credit exposures'!N$80:N$119)),"")</f>
        <v/>
      </c>
      <c r="G25" s="163" t="str">
        <f>IFERROR(IF(SUMIF('Large credit exposures'!$C$80:$C$119,$A25,'Large credit exposures'!O$80:O$119)=0,"",SUMIF('Large credit exposures'!$C$80:$C$119,$A25,'Large credit exposures'!O$80:O$119)),"")</f>
        <v/>
      </c>
      <c r="H25" s="163" t="str">
        <f>IFERROR(IF(SUMIF('Large credit exposures'!$C$80:$C$119,$A25,'Large credit exposures'!P$80:P$119)=0,"",SUMIF('Large credit exposures'!$C$80:$C$119,$A25,'Large credit exposures'!P$80:P$119)),"")</f>
        <v/>
      </c>
      <c r="I25" s="163" t="str">
        <f>IFERROR(IF(SUMIF('Large credit exposures'!$C$80:$C$119,$A25,'Large credit exposures'!Q$80:Q$119)=0,"",SUMIF('Large credit exposures'!$C$80:$C$119,$A25,'Large credit exposures'!Q$80:Q$119)),"")</f>
        <v/>
      </c>
      <c r="J25" s="163" t="str">
        <f>IFERROR(IF(SUMIF('Large credit exposures'!$C$80:$C$119,$A25,'Large credit exposures'!R$80:R$119)=0,"",SUMIF('Large credit exposures'!$C$80:$C$119,$A25,'Large credit exposures'!R$80:R$119)),"")</f>
        <v/>
      </c>
      <c r="K25" s="163" t="str">
        <f>IFERROR(IF(SUMIF('Large credit exposures'!$C$80:$C$119,$A25,'Large credit exposures'!S$80:S$119)=0,"",SUMIF('Large credit exposures'!$C$80:$C$119,$A25,'Large credit exposures'!S$80:S$119)),"")</f>
        <v/>
      </c>
      <c r="L25" s="163" t="str">
        <f>IFERROR(IF(SUMIF('Large credit exposures'!$C$80:$C$119,$A25,'Large credit exposures'!T$80:T$119)=0,"",SUMIF('Large credit exposures'!$C$80:$C$119,$A25,'Large credit exposures'!T$80:T$119)),"")</f>
        <v/>
      </c>
      <c r="M25" s="163" t="str">
        <f>IF(COUNTIF('Large credit exposures'!$C$80:$C$99,A25)+COUNTIF('Large credit exposures'!$C$103:$C$119,A25)=0,"",COUNTIF('Large credit exposures'!$C$80:$C$99,A25)+COUNTIF('Large credit exposures'!$C$103:$C$119,A25))</f>
        <v/>
      </c>
    </row>
    <row r="26" spans="1:13" ht="16.5">
      <c r="A26" s="168" t="s">
        <v>227</v>
      </c>
      <c r="B26" s="163" t="str">
        <f>IFERROR(IF(SUMIF('Large credit exposures'!$C$80:$C$119,$A26,'Large credit exposures'!D$80:D$119)=0,"",SUMIF('Large credit exposures'!$C$80:$C$119,$A26,'Large credit exposures'!D$80:D$119)),"")</f>
        <v/>
      </c>
      <c r="C26" s="163" t="str">
        <f>IFERROR(IF(SUMIF('Large credit exposures'!$C$80:$C$119,$A26,'Large credit exposures'!K$80:K$119)=0,"",SUMIF('Large credit exposures'!$C$80:$C$119,$A26,'Large credit exposures'!K$80:K$119)),"")</f>
        <v/>
      </c>
      <c r="D26" s="163" t="str">
        <f>IFERROR(IF(SUMIF('Large credit exposures'!$C$80:$C$119,$A26,'Large credit exposures'!L$80:L$119)=0,"",SUMIF('Large credit exposures'!$C$80:$C$119,$A26,'Large credit exposures'!L$80:L$119)),"")</f>
        <v/>
      </c>
      <c r="E26" s="163" t="str">
        <f>IFERROR(IF(SUMIF('Large credit exposures'!$C$80:$C$119,$A26,'Large credit exposures'!M$80:M$119)=0,"",SUMIF('Large credit exposures'!$C$80:$C$119,$A26,'Large credit exposures'!M$80:M$119)),"")</f>
        <v/>
      </c>
      <c r="F26" s="163" t="str">
        <f>IFERROR(IF(SUMIF('Large credit exposures'!$C$80:$C$119,$A26,'Large credit exposures'!N$80:N$119)=0,"",SUMIF('Large credit exposures'!$C$80:$C$119,$A26,'Large credit exposures'!N$80:N$119)),"")</f>
        <v/>
      </c>
      <c r="G26" s="163" t="str">
        <f>IFERROR(IF(SUMIF('Large credit exposures'!$C$80:$C$119,$A26,'Large credit exposures'!O$80:O$119)=0,"",SUMIF('Large credit exposures'!$C$80:$C$119,$A26,'Large credit exposures'!O$80:O$119)),"")</f>
        <v/>
      </c>
      <c r="H26" s="163" t="str">
        <f>IFERROR(IF(SUMIF('Large credit exposures'!$C$80:$C$119,$A26,'Large credit exposures'!P$80:P$119)=0,"",SUMIF('Large credit exposures'!$C$80:$C$119,$A26,'Large credit exposures'!P$80:P$119)),"")</f>
        <v/>
      </c>
      <c r="I26" s="163" t="str">
        <f>IFERROR(IF(SUMIF('Large credit exposures'!$C$80:$C$119,$A26,'Large credit exposures'!Q$80:Q$119)=0,"",SUMIF('Large credit exposures'!$C$80:$C$119,$A26,'Large credit exposures'!Q$80:Q$119)),"")</f>
        <v/>
      </c>
      <c r="J26" s="163" t="str">
        <f>IFERROR(IF(SUMIF('Large credit exposures'!$C$80:$C$119,$A26,'Large credit exposures'!R$80:R$119)=0,"",SUMIF('Large credit exposures'!$C$80:$C$119,$A26,'Large credit exposures'!R$80:R$119)),"")</f>
        <v/>
      </c>
      <c r="K26" s="163" t="str">
        <f>IFERROR(IF(SUMIF('Large credit exposures'!$C$80:$C$119,$A26,'Large credit exposures'!S$80:S$119)=0,"",SUMIF('Large credit exposures'!$C$80:$C$119,$A26,'Large credit exposures'!S$80:S$119)),"")</f>
        <v/>
      </c>
      <c r="L26" s="163" t="str">
        <f>IFERROR(IF(SUMIF('Large credit exposures'!$C$80:$C$119,$A26,'Large credit exposures'!T$80:T$119)=0,"",SUMIF('Large credit exposures'!$C$80:$C$119,$A26,'Large credit exposures'!T$80:T$119)),"")</f>
        <v/>
      </c>
      <c r="M26" s="163" t="str">
        <f>IF(COUNTIF('Large credit exposures'!$C$80:$C$99,A26)+COUNTIF('Large credit exposures'!$C$103:$C$119,A26)=0,"",COUNTIF('Large credit exposures'!$C$80:$C$99,A26)+COUNTIF('Large credit exposures'!$C$103:$C$119,A26))</f>
        <v/>
      </c>
    </row>
    <row r="27" spans="1:13" ht="16.5">
      <c r="A27" s="168" t="s">
        <v>228</v>
      </c>
      <c r="B27" s="163" t="str">
        <f>IFERROR(IF(SUMIF('Large credit exposures'!$C$80:$C$119,$A27,'Large credit exposures'!D$80:D$119)=0,"",SUMIF('Large credit exposures'!$C$80:$C$119,$A27,'Large credit exposures'!D$80:D$119)),"")</f>
        <v/>
      </c>
      <c r="C27" s="163" t="str">
        <f>IFERROR(IF(SUMIF('Large credit exposures'!$C$80:$C$119,$A27,'Large credit exposures'!K$80:K$119)=0,"",SUMIF('Large credit exposures'!$C$80:$C$119,$A27,'Large credit exposures'!K$80:K$119)),"")</f>
        <v/>
      </c>
      <c r="D27" s="163" t="str">
        <f>IFERROR(IF(SUMIF('Large credit exposures'!$C$80:$C$119,$A27,'Large credit exposures'!L$80:L$119)=0,"",SUMIF('Large credit exposures'!$C$80:$C$119,$A27,'Large credit exposures'!L$80:L$119)),"")</f>
        <v/>
      </c>
      <c r="E27" s="163" t="str">
        <f>IFERROR(IF(SUMIF('Large credit exposures'!$C$80:$C$119,$A27,'Large credit exposures'!M$80:M$119)=0,"",SUMIF('Large credit exposures'!$C$80:$C$119,$A27,'Large credit exposures'!M$80:M$119)),"")</f>
        <v/>
      </c>
      <c r="F27" s="163" t="str">
        <f>IFERROR(IF(SUMIF('Large credit exposures'!$C$80:$C$119,$A27,'Large credit exposures'!N$80:N$119)=0,"",SUMIF('Large credit exposures'!$C$80:$C$119,$A27,'Large credit exposures'!N$80:N$119)),"")</f>
        <v/>
      </c>
      <c r="G27" s="163" t="str">
        <f>IFERROR(IF(SUMIF('Large credit exposures'!$C$80:$C$119,$A27,'Large credit exposures'!O$80:O$119)=0,"",SUMIF('Large credit exposures'!$C$80:$C$119,$A27,'Large credit exposures'!O$80:O$119)),"")</f>
        <v/>
      </c>
      <c r="H27" s="163" t="str">
        <f>IFERROR(IF(SUMIF('Large credit exposures'!$C$80:$C$119,$A27,'Large credit exposures'!P$80:P$119)=0,"",SUMIF('Large credit exposures'!$C$80:$C$119,$A27,'Large credit exposures'!P$80:P$119)),"")</f>
        <v/>
      </c>
      <c r="I27" s="163" t="str">
        <f>IFERROR(IF(SUMIF('Large credit exposures'!$C$80:$C$119,$A27,'Large credit exposures'!Q$80:Q$119)=0,"",SUMIF('Large credit exposures'!$C$80:$C$119,$A27,'Large credit exposures'!Q$80:Q$119)),"")</f>
        <v/>
      </c>
      <c r="J27" s="163" t="str">
        <f>IFERROR(IF(SUMIF('Large credit exposures'!$C$80:$C$119,$A27,'Large credit exposures'!R$80:R$119)=0,"",SUMIF('Large credit exposures'!$C$80:$C$119,$A27,'Large credit exposures'!R$80:R$119)),"")</f>
        <v/>
      </c>
      <c r="K27" s="163" t="str">
        <f>IFERROR(IF(SUMIF('Large credit exposures'!$C$80:$C$119,$A27,'Large credit exposures'!S$80:S$119)=0,"",SUMIF('Large credit exposures'!$C$80:$C$119,$A27,'Large credit exposures'!S$80:S$119)),"")</f>
        <v/>
      </c>
      <c r="L27" s="163" t="str">
        <f>IFERROR(IF(SUMIF('Large credit exposures'!$C$80:$C$119,$A27,'Large credit exposures'!T$80:T$119)=0,"",SUMIF('Large credit exposures'!$C$80:$C$119,$A27,'Large credit exposures'!T$80:T$119)),"")</f>
        <v/>
      </c>
      <c r="M27" s="163" t="str">
        <f>IF(COUNTIF('Large credit exposures'!$C$80:$C$99,A27)+COUNTIF('Large credit exposures'!$C$103:$C$119,A27)=0,"",COUNTIF('Large credit exposures'!$C$80:$C$99,A27)+COUNTIF('Large credit exposures'!$C$103:$C$119,A27))</f>
        <v/>
      </c>
    </row>
    <row r="28" spans="1:13" ht="16.5">
      <c r="A28" s="168" t="s">
        <v>229</v>
      </c>
      <c r="B28" s="163" t="str">
        <f>IFERROR(IF(SUMIF('Large credit exposures'!$C$80:$C$119,$A28,'Large credit exposures'!D$80:D$119)=0,"",SUMIF('Large credit exposures'!$C$80:$C$119,$A28,'Large credit exposures'!D$80:D$119)),"")</f>
        <v/>
      </c>
      <c r="C28" s="163" t="str">
        <f>IFERROR(IF(SUMIF('Large credit exposures'!$C$80:$C$119,$A28,'Large credit exposures'!K$80:K$119)=0,"",SUMIF('Large credit exposures'!$C$80:$C$119,$A28,'Large credit exposures'!K$80:K$119)),"")</f>
        <v/>
      </c>
      <c r="D28" s="163" t="str">
        <f>IFERROR(IF(SUMIF('Large credit exposures'!$C$80:$C$119,$A28,'Large credit exposures'!L$80:L$119)=0,"",SUMIF('Large credit exposures'!$C$80:$C$119,$A28,'Large credit exposures'!L$80:L$119)),"")</f>
        <v/>
      </c>
      <c r="E28" s="163" t="str">
        <f>IFERROR(IF(SUMIF('Large credit exposures'!$C$80:$C$119,$A28,'Large credit exposures'!M$80:M$119)=0,"",SUMIF('Large credit exposures'!$C$80:$C$119,$A28,'Large credit exposures'!M$80:M$119)),"")</f>
        <v/>
      </c>
      <c r="F28" s="163" t="str">
        <f>IFERROR(IF(SUMIF('Large credit exposures'!$C$80:$C$119,$A28,'Large credit exposures'!N$80:N$119)=0,"",SUMIF('Large credit exposures'!$C$80:$C$119,$A28,'Large credit exposures'!N$80:N$119)),"")</f>
        <v/>
      </c>
      <c r="G28" s="163" t="str">
        <f>IFERROR(IF(SUMIF('Large credit exposures'!$C$80:$C$119,$A28,'Large credit exposures'!O$80:O$119)=0,"",SUMIF('Large credit exposures'!$C$80:$C$119,$A28,'Large credit exposures'!O$80:O$119)),"")</f>
        <v/>
      </c>
      <c r="H28" s="163" t="str">
        <f>IFERROR(IF(SUMIF('Large credit exposures'!$C$80:$C$119,$A28,'Large credit exposures'!P$80:P$119)=0,"",SUMIF('Large credit exposures'!$C$80:$C$119,$A28,'Large credit exposures'!P$80:P$119)),"")</f>
        <v/>
      </c>
      <c r="I28" s="163" t="str">
        <f>IFERROR(IF(SUMIF('Large credit exposures'!$C$80:$C$119,$A28,'Large credit exposures'!Q$80:Q$119)=0,"",SUMIF('Large credit exposures'!$C$80:$C$119,$A28,'Large credit exposures'!Q$80:Q$119)),"")</f>
        <v/>
      </c>
      <c r="J28" s="163" t="str">
        <f>IFERROR(IF(SUMIF('Large credit exposures'!$C$80:$C$119,$A28,'Large credit exposures'!R$80:R$119)=0,"",SUMIF('Large credit exposures'!$C$80:$C$119,$A28,'Large credit exposures'!R$80:R$119)),"")</f>
        <v/>
      </c>
      <c r="K28" s="163" t="str">
        <f>IFERROR(IF(SUMIF('Large credit exposures'!$C$80:$C$119,$A28,'Large credit exposures'!S$80:S$119)=0,"",SUMIF('Large credit exposures'!$C$80:$C$119,$A28,'Large credit exposures'!S$80:S$119)),"")</f>
        <v/>
      </c>
      <c r="L28" s="163" t="str">
        <f>IFERROR(IF(SUMIF('Large credit exposures'!$C$80:$C$119,$A28,'Large credit exposures'!T$80:T$119)=0,"",SUMIF('Large credit exposures'!$C$80:$C$119,$A28,'Large credit exposures'!T$80:T$119)),"")</f>
        <v/>
      </c>
      <c r="M28" s="163" t="str">
        <f>IF(COUNTIF('Large credit exposures'!$C$80:$C$99,A28)+COUNTIF('Large credit exposures'!$C$103:$C$119,A28)=0,"",COUNTIF('Large credit exposures'!$C$80:$C$99,A28)+COUNTIF('Large credit exposures'!$C$103:$C$119,A28))</f>
        <v/>
      </c>
    </row>
    <row r="29" spans="1:13" ht="16.5">
      <c r="A29" s="168" t="s">
        <v>230</v>
      </c>
      <c r="B29" s="163" t="str">
        <f>IFERROR(IF(SUMIF('Large credit exposures'!$C$80:$C$119,$A29,'Large credit exposures'!D$80:D$119)=0,"",SUMIF('Large credit exposures'!$C$80:$C$119,$A29,'Large credit exposures'!D$80:D$119)),"")</f>
        <v/>
      </c>
      <c r="C29" s="163" t="str">
        <f>IFERROR(IF(SUMIF('Large credit exposures'!$C$80:$C$119,$A29,'Large credit exposures'!K$80:K$119)=0,"",SUMIF('Large credit exposures'!$C$80:$C$119,$A29,'Large credit exposures'!K$80:K$119)),"")</f>
        <v/>
      </c>
      <c r="D29" s="163" t="str">
        <f>IFERROR(IF(SUMIF('Large credit exposures'!$C$80:$C$119,$A29,'Large credit exposures'!L$80:L$119)=0,"",SUMIF('Large credit exposures'!$C$80:$C$119,$A29,'Large credit exposures'!L$80:L$119)),"")</f>
        <v/>
      </c>
      <c r="E29" s="163" t="str">
        <f>IFERROR(IF(SUMIF('Large credit exposures'!$C$80:$C$119,$A29,'Large credit exposures'!M$80:M$119)=0,"",SUMIF('Large credit exposures'!$C$80:$C$119,$A29,'Large credit exposures'!M$80:M$119)),"")</f>
        <v/>
      </c>
      <c r="F29" s="163" t="str">
        <f>IFERROR(IF(SUMIF('Large credit exposures'!$C$80:$C$119,$A29,'Large credit exposures'!N$80:N$119)=0,"",SUMIF('Large credit exposures'!$C$80:$C$119,$A29,'Large credit exposures'!N$80:N$119)),"")</f>
        <v/>
      </c>
      <c r="G29" s="163" t="str">
        <f>IFERROR(IF(SUMIF('Large credit exposures'!$C$80:$C$119,$A29,'Large credit exposures'!O$80:O$119)=0,"",SUMIF('Large credit exposures'!$C$80:$C$119,$A29,'Large credit exposures'!O$80:O$119)),"")</f>
        <v/>
      </c>
      <c r="H29" s="163" t="str">
        <f>IFERROR(IF(SUMIF('Large credit exposures'!$C$80:$C$119,$A29,'Large credit exposures'!P$80:P$119)=0,"",SUMIF('Large credit exposures'!$C$80:$C$119,$A29,'Large credit exposures'!P$80:P$119)),"")</f>
        <v/>
      </c>
      <c r="I29" s="163" t="str">
        <f>IFERROR(IF(SUMIF('Large credit exposures'!$C$80:$C$119,$A29,'Large credit exposures'!Q$80:Q$119)=0,"",SUMIF('Large credit exposures'!$C$80:$C$119,$A29,'Large credit exposures'!Q$80:Q$119)),"")</f>
        <v/>
      </c>
      <c r="J29" s="163" t="str">
        <f>IFERROR(IF(SUMIF('Large credit exposures'!$C$80:$C$119,$A29,'Large credit exposures'!R$80:R$119)=0,"",SUMIF('Large credit exposures'!$C$80:$C$119,$A29,'Large credit exposures'!R$80:R$119)),"")</f>
        <v/>
      </c>
      <c r="K29" s="163" t="str">
        <f>IFERROR(IF(SUMIF('Large credit exposures'!$C$80:$C$119,$A29,'Large credit exposures'!S$80:S$119)=0,"",SUMIF('Large credit exposures'!$C$80:$C$119,$A29,'Large credit exposures'!S$80:S$119)),"")</f>
        <v/>
      </c>
      <c r="L29" s="163" t="str">
        <f>IFERROR(IF(SUMIF('Large credit exposures'!$C$80:$C$119,$A29,'Large credit exposures'!T$80:T$119)=0,"",SUMIF('Large credit exposures'!$C$80:$C$119,$A29,'Large credit exposures'!T$80:T$119)),"")</f>
        <v/>
      </c>
      <c r="M29" s="163" t="str">
        <f>IF(COUNTIF('Large credit exposures'!$C$80:$C$99,A29)+COUNTIF('Large credit exposures'!$C$103:$C$119,A29)=0,"",COUNTIF('Large credit exposures'!$C$80:$C$99,A29)+COUNTIF('Large credit exposures'!$C$103:$C$119,A29))</f>
        <v/>
      </c>
    </row>
    <row r="30" spans="1:13" ht="16.5">
      <c r="A30" s="168" t="s">
        <v>231</v>
      </c>
      <c r="B30" s="163" t="str">
        <f>IFERROR(IF(SUMIF('Large credit exposures'!$C$80:$C$119,$A30,'Large credit exposures'!D$80:D$119)=0,"",SUMIF('Large credit exposures'!$C$80:$C$119,$A30,'Large credit exposures'!D$80:D$119)),"")</f>
        <v/>
      </c>
      <c r="C30" s="163" t="str">
        <f>IFERROR(IF(SUMIF('Large credit exposures'!$C$80:$C$119,$A30,'Large credit exposures'!K$80:K$119)=0,"",SUMIF('Large credit exposures'!$C$80:$C$119,$A30,'Large credit exposures'!K$80:K$119)),"")</f>
        <v/>
      </c>
      <c r="D30" s="163" t="str">
        <f>IFERROR(IF(SUMIF('Large credit exposures'!$C$80:$C$119,$A30,'Large credit exposures'!L$80:L$119)=0,"",SUMIF('Large credit exposures'!$C$80:$C$119,$A30,'Large credit exposures'!L$80:L$119)),"")</f>
        <v/>
      </c>
      <c r="E30" s="163" t="str">
        <f>IFERROR(IF(SUMIF('Large credit exposures'!$C$80:$C$119,$A30,'Large credit exposures'!M$80:M$119)=0,"",SUMIF('Large credit exposures'!$C$80:$C$119,$A30,'Large credit exposures'!M$80:M$119)),"")</f>
        <v/>
      </c>
      <c r="F30" s="163" t="str">
        <f>IFERROR(IF(SUMIF('Large credit exposures'!$C$80:$C$119,$A30,'Large credit exposures'!N$80:N$119)=0,"",SUMIF('Large credit exposures'!$C$80:$C$119,$A30,'Large credit exposures'!N$80:N$119)),"")</f>
        <v/>
      </c>
      <c r="G30" s="163" t="str">
        <f>IFERROR(IF(SUMIF('Large credit exposures'!$C$80:$C$119,$A30,'Large credit exposures'!O$80:O$119)=0,"",SUMIF('Large credit exposures'!$C$80:$C$119,$A30,'Large credit exposures'!O$80:O$119)),"")</f>
        <v/>
      </c>
      <c r="H30" s="163" t="str">
        <f>IFERROR(IF(SUMIF('Large credit exposures'!$C$80:$C$119,$A30,'Large credit exposures'!P$80:P$119)=0,"",SUMIF('Large credit exposures'!$C$80:$C$119,$A30,'Large credit exposures'!P$80:P$119)),"")</f>
        <v/>
      </c>
      <c r="I30" s="163" t="str">
        <f>IFERROR(IF(SUMIF('Large credit exposures'!$C$80:$C$119,$A30,'Large credit exposures'!Q$80:Q$119)=0,"",SUMIF('Large credit exposures'!$C$80:$C$119,$A30,'Large credit exposures'!Q$80:Q$119)),"")</f>
        <v/>
      </c>
      <c r="J30" s="163" t="str">
        <f>IFERROR(IF(SUMIF('Large credit exposures'!$C$80:$C$119,$A30,'Large credit exposures'!R$80:R$119)=0,"",SUMIF('Large credit exposures'!$C$80:$C$119,$A30,'Large credit exposures'!R$80:R$119)),"")</f>
        <v/>
      </c>
      <c r="K30" s="163" t="str">
        <f>IFERROR(IF(SUMIF('Large credit exposures'!$C$80:$C$119,$A30,'Large credit exposures'!S$80:S$119)=0,"",SUMIF('Large credit exposures'!$C$80:$C$119,$A30,'Large credit exposures'!S$80:S$119)),"")</f>
        <v/>
      </c>
      <c r="L30" s="163" t="str">
        <f>IFERROR(IF(SUMIF('Large credit exposures'!$C$80:$C$119,$A30,'Large credit exposures'!T$80:T$119)=0,"",SUMIF('Large credit exposures'!$C$80:$C$119,$A30,'Large credit exposures'!T$80:T$119)),"")</f>
        <v/>
      </c>
      <c r="M30" s="163" t="str">
        <f>IF(COUNTIF('Large credit exposures'!$C$80:$C$99,A30)+COUNTIF('Large credit exposures'!$C$103:$C$119,A30)=0,"",COUNTIF('Large credit exposures'!$C$80:$C$99,A30)+COUNTIF('Large credit exposures'!$C$103:$C$119,A30))</f>
        <v/>
      </c>
    </row>
    <row r="31" spans="1:13" ht="16.5">
      <c r="A31" s="168" t="s">
        <v>232</v>
      </c>
      <c r="B31" s="163" t="str">
        <f>IFERROR(IF(SUMIF('Large credit exposures'!$C$80:$C$119,$A31,'Large credit exposures'!D$80:D$119)=0,"",SUMIF('Large credit exposures'!$C$80:$C$119,$A31,'Large credit exposures'!D$80:D$119)),"")</f>
        <v/>
      </c>
      <c r="C31" s="163" t="str">
        <f>IFERROR(IF(SUMIF('Large credit exposures'!$C$80:$C$119,$A31,'Large credit exposures'!K$80:K$119)=0,"",SUMIF('Large credit exposures'!$C$80:$C$119,$A31,'Large credit exposures'!K$80:K$119)),"")</f>
        <v/>
      </c>
      <c r="D31" s="163" t="str">
        <f>IFERROR(IF(SUMIF('Large credit exposures'!$C$80:$C$119,$A31,'Large credit exposures'!L$80:L$119)=0,"",SUMIF('Large credit exposures'!$C$80:$C$119,$A31,'Large credit exposures'!L$80:L$119)),"")</f>
        <v/>
      </c>
      <c r="E31" s="163" t="str">
        <f>IFERROR(IF(SUMIF('Large credit exposures'!$C$80:$C$119,$A31,'Large credit exposures'!M$80:M$119)=0,"",SUMIF('Large credit exposures'!$C$80:$C$119,$A31,'Large credit exposures'!M$80:M$119)),"")</f>
        <v/>
      </c>
      <c r="F31" s="163" t="str">
        <f>IFERROR(IF(SUMIF('Large credit exposures'!$C$80:$C$119,$A31,'Large credit exposures'!N$80:N$119)=0,"",SUMIF('Large credit exposures'!$C$80:$C$119,$A31,'Large credit exposures'!N$80:N$119)),"")</f>
        <v/>
      </c>
      <c r="G31" s="163" t="str">
        <f>IFERROR(IF(SUMIF('Large credit exposures'!$C$80:$C$119,$A31,'Large credit exposures'!O$80:O$119)=0,"",SUMIF('Large credit exposures'!$C$80:$C$119,$A31,'Large credit exposures'!O$80:O$119)),"")</f>
        <v/>
      </c>
      <c r="H31" s="163" t="str">
        <f>IFERROR(IF(SUMIF('Large credit exposures'!$C$80:$C$119,$A31,'Large credit exposures'!P$80:P$119)=0,"",SUMIF('Large credit exposures'!$C$80:$C$119,$A31,'Large credit exposures'!P$80:P$119)),"")</f>
        <v/>
      </c>
      <c r="I31" s="163" t="str">
        <f>IFERROR(IF(SUMIF('Large credit exposures'!$C$80:$C$119,$A31,'Large credit exposures'!Q$80:Q$119)=0,"",SUMIF('Large credit exposures'!$C$80:$C$119,$A31,'Large credit exposures'!Q$80:Q$119)),"")</f>
        <v/>
      </c>
      <c r="J31" s="163" t="str">
        <f>IFERROR(IF(SUMIF('Large credit exposures'!$C$80:$C$119,$A31,'Large credit exposures'!R$80:R$119)=0,"",SUMIF('Large credit exposures'!$C$80:$C$119,$A31,'Large credit exposures'!R$80:R$119)),"")</f>
        <v/>
      </c>
      <c r="K31" s="163" t="str">
        <f>IFERROR(IF(SUMIF('Large credit exposures'!$C$80:$C$119,$A31,'Large credit exposures'!S$80:S$119)=0,"",SUMIF('Large credit exposures'!$C$80:$C$119,$A31,'Large credit exposures'!S$80:S$119)),"")</f>
        <v/>
      </c>
      <c r="L31" s="163" t="str">
        <f>IFERROR(IF(SUMIF('Large credit exposures'!$C$80:$C$119,$A31,'Large credit exposures'!T$80:T$119)=0,"",SUMIF('Large credit exposures'!$C$80:$C$119,$A31,'Large credit exposures'!T$80:T$119)),"")</f>
        <v/>
      </c>
      <c r="M31" s="163" t="str">
        <f>IF(COUNTIF('Large credit exposures'!$C$80:$C$99,A31)+COUNTIF('Large credit exposures'!$C$103:$C$119,A31)=0,"",COUNTIF('Large credit exposures'!$C$80:$C$99,A31)+COUNTIF('Large credit exposures'!$C$103:$C$119,A31))</f>
        <v/>
      </c>
    </row>
    <row r="32" spans="1:13" ht="16.5">
      <c r="A32" s="168" t="s">
        <v>233</v>
      </c>
      <c r="B32" s="163" t="str">
        <f>IFERROR(IF(SUMIF('Large credit exposures'!$C$80:$C$119,$A32,'Large credit exposures'!D$80:D$119)=0,"",SUMIF('Large credit exposures'!$C$80:$C$119,$A32,'Large credit exposures'!D$80:D$119)),"")</f>
        <v/>
      </c>
      <c r="C32" s="163" t="str">
        <f>IFERROR(IF(SUMIF('Large credit exposures'!$C$80:$C$119,$A32,'Large credit exposures'!K$80:K$119)=0,"",SUMIF('Large credit exposures'!$C$80:$C$119,$A32,'Large credit exposures'!K$80:K$119)),"")</f>
        <v/>
      </c>
      <c r="D32" s="163" t="str">
        <f>IFERROR(IF(SUMIF('Large credit exposures'!$C$80:$C$119,$A32,'Large credit exposures'!L$80:L$119)=0,"",SUMIF('Large credit exposures'!$C$80:$C$119,$A32,'Large credit exposures'!L$80:L$119)),"")</f>
        <v/>
      </c>
      <c r="E32" s="163" t="str">
        <f>IFERROR(IF(SUMIF('Large credit exposures'!$C$80:$C$119,$A32,'Large credit exposures'!M$80:M$119)=0,"",SUMIF('Large credit exposures'!$C$80:$C$119,$A32,'Large credit exposures'!M$80:M$119)),"")</f>
        <v/>
      </c>
      <c r="F32" s="163" t="str">
        <f>IFERROR(IF(SUMIF('Large credit exposures'!$C$80:$C$119,$A32,'Large credit exposures'!N$80:N$119)=0,"",SUMIF('Large credit exposures'!$C$80:$C$119,$A32,'Large credit exposures'!N$80:N$119)),"")</f>
        <v/>
      </c>
      <c r="G32" s="163" t="str">
        <f>IFERROR(IF(SUMIF('Large credit exposures'!$C$80:$C$119,$A32,'Large credit exposures'!O$80:O$119)=0,"",SUMIF('Large credit exposures'!$C$80:$C$119,$A32,'Large credit exposures'!O$80:O$119)),"")</f>
        <v/>
      </c>
      <c r="H32" s="163" t="str">
        <f>IFERROR(IF(SUMIF('Large credit exposures'!$C$80:$C$119,$A32,'Large credit exposures'!P$80:P$119)=0,"",SUMIF('Large credit exposures'!$C$80:$C$119,$A32,'Large credit exposures'!P$80:P$119)),"")</f>
        <v/>
      </c>
      <c r="I32" s="163" t="str">
        <f>IFERROR(IF(SUMIF('Large credit exposures'!$C$80:$C$119,$A32,'Large credit exposures'!Q$80:Q$119)=0,"",SUMIF('Large credit exposures'!$C$80:$C$119,$A32,'Large credit exposures'!Q$80:Q$119)),"")</f>
        <v/>
      </c>
      <c r="J32" s="163" t="str">
        <f>IFERROR(IF(SUMIF('Large credit exposures'!$C$80:$C$119,$A32,'Large credit exposures'!R$80:R$119)=0,"",SUMIF('Large credit exposures'!$C$80:$C$119,$A32,'Large credit exposures'!R$80:R$119)),"")</f>
        <v/>
      </c>
      <c r="K32" s="163" t="str">
        <f>IFERROR(IF(SUMIF('Large credit exposures'!$C$80:$C$119,$A32,'Large credit exposures'!S$80:S$119)=0,"",SUMIF('Large credit exposures'!$C$80:$C$119,$A32,'Large credit exposures'!S$80:S$119)),"")</f>
        <v/>
      </c>
      <c r="L32" s="163" t="str">
        <f>IFERROR(IF(SUMIF('Large credit exposures'!$C$80:$C$119,$A32,'Large credit exposures'!T$80:T$119)=0,"",SUMIF('Large credit exposures'!$C$80:$C$119,$A32,'Large credit exposures'!T$80:T$119)),"")</f>
        <v/>
      </c>
      <c r="M32" s="163" t="str">
        <f>IF(COUNTIF('Large credit exposures'!$C$80:$C$99,A32)+COUNTIF('Large credit exposures'!$C$103:$C$119,A32)=0,"",COUNTIF('Large credit exposures'!$C$80:$C$99,A32)+COUNTIF('Large credit exposures'!$C$103:$C$119,A32))</f>
        <v/>
      </c>
    </row>
    <row r="33" spans="1:13" ht="16.5">
      <c r="A33" s="168" t="s">
        <v>234</v>
      </c>
      <c r="B33" s="163" t="str">
        <f>IFERROR(IF(SUMIF('Large credit exposures'!$C$80:$C$119,$A33,'Large credit exposures'!D$80:D$119)=0,"",SUMIF('Large credit exposures'!$C$80:$C$119,$A33,'Large credit exposures'!D$80:D$119)),"")</f>
        <v/>
      </c>
      <c r="C33" s="163" t="str">
        <f>IFERROR(IF(SUMIF('Large credit exposures'!$C$80:$C$119,$A33,'Large credit exposures'!K$80:K$119)=0,"",SUMIF('Large credit exposures'!$C$80:$C$119,$A33,'Large credit exposures'!K$80:K$119)),"")</f>
        <v/>
      </c>
      <c r="D33" s="163" t="str">
        <f>IFERROR(IF(SUMIF('Large credit exposures'!$C$80:$C$119,$A33,'Large credit exposures'!L$80:L$119)=0,"",SUMIF('Large credit exposures'!$C$80:$C$119,$A33,'Large credit exposures'!L$80:L$119)),"")</f>
        <v/>
      </c>
      <c r="E33" s="163" t="str">
        <f>IFERROR(IF(SUMIF('Large credit exposures'!$C$80:$C$119,$A33,'Large credit exposures'!M$80:M$119)=0,"",SUMIF('Large credit exposures'!$C$80:$C$119,$A33,'Large credit exposures'!M$80:M$119)),"")</f>
        <v/>
      </c>
      <c r="F33" s="163" t="str">
        <f>IFERROR(IF(SUMIF('Large credit exposures'!$C$80:$C$119,$A33,'Large credit exposures'!N$80:N$119)=0,"",SUMIF('Large credit exposures'!$C$80:$C$119,$A33,'Large credit exposures'!N$80:N$119)),"")</f>
        <v/>
      </c>
      <c r="G33" s="163" t="str">
        <f>IFERROR(IF(SUMIF('Large credit exposures'!$C$80:$C$119,$A33,'Large credit exposures'!O$80:O$119)=0,"",SUMIF('Large credit exposures'!$C$80:$C$119,$A33,'Large credit exposures'!O$80:O$119)),"")</f>
        <v/>
      </c>
      <c r="H33" s="163" t="str">
        <f>IFERROR(IF(SUMIF('Large credit exposures'!$C$80:$C$119,$A33,'Large credit exposures'!P$80:P$119)=0,"",SUMIF('Large credit exposures'!$C$80:$C$119,$A33,'Large credit exposures'!P$80:P$119)),"")</f>
        <v/>
      </c>
      <c r="I33" s="163" t="str">
        <f>IFERROR(IF(SUMIF('Large credit exposures'!$C$80:$C$119,$A33,'Large credit exposures'!Q$80:Q$119)=0,"",SUMIF('Large credit exposures'!$C$80:$C$119,$A33,'Large credit exposures'!Q$80:Q$119)),"")</f>
        <v/>
      </c>
      <c r="J33" s="163" t="str">
        <f>IFERROR(IF(SUMIF('Large credit exposures'!$C$80:$C$119,$A33,'Large credit exposures'!R$80:R$119)=0,"",SUMIF('Large credit exposures'!$C$80:$C$119,$A33,'Large credit exposures'!R$80:R$119)),"")</f>
        <v/>
      </c>
      <c r="K33" s="163" t="str">
        <f>IFERROR(IF(SUMIF('Large credit exposures'!$C$80:$C$119,$A33,'Large credit exposures'!S$80:S$119)=0,"",SUMIF('Large credit exposures'!$C$80:$C$119,$A33,'Large credit exposures'!S$80:S$119)),"")</f>
        <v/>
      </c>
      <c r="L33" s="163" t="str">
        <f>IFERROR(IF(SUMIF('Large credit exposures'!$C$80:$C$119,$A33,'Large credit exposures'!T$80:T$119)=0,"",SUMIF('Large credit exposures'!$C$80:$C$119,$A33,'Large credit exposures'!T$80:T$119)),"")</f>
        <v/>
      </c>
      <c r="M33" s="163" t="str">
        <f>IF(COUNTIF('Large credit exposures'!$C$80:$C$99,A33)+COUNTIF('Large credit exposures'!$C$103:$C$119,A33)=0,"",COUNTIF('Large credit exposures'!$C$80:$C$99,A33)+COUNTIF('Large credit exposures'!$C$103:$C$119,A33))</f>
        <v/>
      </c>
    </row>
    <row r="34" spans="1:13" ht="16.5">
      <c r="A34" s="168" t="s">
        <v>235</v>
      </c>
      <c r="B34" s="163" t="str">
        <f>IFERROR(IF(SUMIF('Large credit exposures'!$C$80:$C$119,$A34,'Large credit exposures'!D$80:D$119)=0,"",SUMIF('Large credit exposures'!$C$80:$C$119,$A34,'Large credit exposures'!D$80:D$119)),"")</f>
        <v/>
      </c>
      <c r="C34" s="163" t="str">
        <f>IFERROR(IF(SUMIF('Large credit exposures'!$C$80:$C$119,$A34,'Large credit exposures'!K$80:K$119)=0,"",SUMIF('Large credit exposures'!$C$80:$C$119,$A34,'Large credit exposures'!K$80:K$119)),"")</f>
        <v/>
      </c>
      <c r="D34" s="163" t="str">
        <f>IFERROR(IF(SUMIF('Large credit exposures'!$C$80:$C$119,$A34,'Large credit exposures'!L$80:L$119)=0,"",SUMIF('Large credit exposures'!$C$80:$C$119,$A34,'Large credit exposures'!L$80:L$119)),"")</f>
        <v/>
      </c>
      <c r="E34" s="163" t="str">
        <f>IFERROR(IF(SUMIF('Large credit exposures'!$C$80:$C$119,$A34,'Large credit exposures'!M$80:M$119)=0,"",SUMIF('Large credit exposures'!$C$80:$C$119,$A34,'Large credit exposures'!M$80:M$119)),"")</f>
        <v/>
      </c>
      <c r="F34" s="163" t="str">
        <f>IFERROR(IF(SUMIF('Large credit exposures'!$C$80:$C$119,$A34,'Large credit exposures'!N$80:N$119)=0,"",SUMIF('Large credit exposures'!$C$80:$C$119,$A34,'Large credit exposures'!N$80:N$119)),"")</f>
        <v/>
      </c>
      <c r="G34" s="163" t="str">
        <f>IFERROR(IF(SUMIF('Large credit exposures'!$C$80:$C$119,$A34,'Large credit exposures'!O$80:O$119)=0,"",SUMIF('Large credit exposures'!$C$80:$C$119,$A34,'Large credit exposures'!O$80:O$119)),"")</f>
        <v/>
      </c>
      <c r="H34" s="163" t="str">
        <f>IFERROR(IF(SUMIF('Large credit exposures'!$C$80:$C$119,$A34,'Large credit exposures'!P$80:P$119)=0,"",SUMIF('Large credit exposures'!$C$80:$C$119,$A34,'Large credit exposures'!P$80:P$119)),"")</f>
        <v/>
      </c>
      <c r="I34" s="163" t="str">
        <f>IFERROR(IF(SUMIF('Large credit exposures'!$C$80:$C$119,$A34,'Large credit exposures'!Q$80:Q$119)=0,"",SUMIF('Large credit exposures'!$C$80:$C$119,$A34,'Large credit exposures'!Q$80:Q$119)),"")</f>
        <v/>
      </c>
      <c r="J34" s="163" t="str">
        <f>IFERROR(IF(SUMIF('Large credit exposures'!$C$80:$C$119,$A34,'Large credit exposures'!R$80:R$119)=0,"",SUMIF('Large credit exposures'!$C$80:$C$119,$A34,'Large credit exposures'!R$80:R$119)),"")</f>
        <v/>
      </c>
      <c r="K34" s="163" t="str">
        <f>IFERROR(IF(SUMIF('Large credit exposures'!$C$80:$C$119,$A34,'Large credit exposures'!S$80:S$119)=0,"",SUMIF('Large credit exposures'!$C$80:$C$119,$A34,'Large credit exposures'!S$80:S$119)),"")</f>
        <v/>
      </c>
      <c r="L34" s="163" t="str">
        <f>IFERROR(IF(SUMIF('Large credit exposures'!$C$80:$C$119,$A34,'Large credit exposures'!T$80:T$119)=0,"",SUMIF('Large credit exposures'!$C$80:$C$119,$A34,'Large credit exposures'!T$80:T$119)),"")</f>
        <v/>
      </c>
      <c r="M34" s="163" t="str">
        <f>IF(COUNTIF('Large credit exposures'!$C$80:$C$99,A34)+COUNTIF('Large credit exposures'!$C$103:$C$119,A34)=0,"",COUNTIF('Large credit exposures'!$C$80:$C$99,A34)+COUNTIF('Large credit exposures'!$C$103:$C$119,A34))</f>
        <v/>
      </c>
    </row>
    <row r="35" spans="1:13" ht="16.5">
      <c r="A35" s="168" t="s">
        <v>236</v>
      </c>
      <c r="B35" s="163" t="str">
        <f>IFERROR(IF(SUMIF('Large credit exposures'!$C$80:$C$119,$A35,'Large credit exposures'!D$80:D$119)=0,"",SUMIF('Large credit exposures'!$C$80:$C$119,$A35,'Large credit exposures'!D$80:D$119)),"")</f>
        <v/>
      </c>
      <c r="C35" s="163" t="str">
        <f>IFERROR(IF(SUMIF('Large credit exposures'!$C$80:$C$119,$A35,'Large credit exposures'!K$80:K$119)=0,"",SUMIF('Large credit exposures'!$C$80:$C$119,$A35,'Large credit exposures'!K$80:K$119)),"")</f>
        <v/>
      </c>
      <c r="D35" s="163" t="str">
        <f>IFERROR(IF(SUMIF('Large credit exposures'!$C$80:$C$119,$A35,'Large credit exposures'!L$80:L$119)=0,"",SUMIF('Large credit exposures'!$C$80:$C$119,$A35,'Large credit exposures'!L$80:L$119)),"")</f>
        <v/>
      </c>
      <c r="E35" s="163" t="str">
        <f>IFERROR(IF(SUMIF('Large credit exposures'!$C$80:$C$119,$A35,'Large credit exposures'!M$80:M$119)=0,"",SUMIF('Large credit exposures'!$C$80:$C$119,$A35,'Large credit exposures'!M$80:M$119)),"")</f>
        <v/>
      </c>
      <c r="F35" s="163" t="str">
        <f>IFERROR(IF(SUMIF('Large credit exposures'!$C$80:$C$119,$A35,'Large credit exposures'!N$80:N$119)=0,"",SUMIF('Large credit exposures'!$C$80:$C$119,$A35,'Large credit exposures'!N$80:N$119)),"")</f>
        <v/>
      </c>
      <c r="G35" s="163" t="str">
        <f>IFERROR(IF(SUMIF('Large credit exposures'!$C$80:$C$119,$A35,'Large credit exposures'!O$80:O$119)=0,"",SUMIF('Large credit exposures'!$C$80:$C$119,$A35,'Large credit exposures'!O$80:O$119)),"")</f>
        <v/>
      </c>
      <c r="H35" s="163" t="str">
        <f>IFERROR(IF(SUMIF('Large credit exposures'!$C$80:$C$119,$A35,'Large credit exposures'!P$80:P$119)=0,"",SUMIF('Large credit exposures'!$C$80:$C$119,$A35,'Large credit exposures'!P$80:P$119)),"")</f>
        <v/>
      </c>
      <c r="I35" s="163" t="str">
        <f>IFERROR(IF(SUMIF('Large credit exposures'!$C$80:$C$119,$A35,'Large credit exposures'!Q$80:Q$119)=0,"",SUMIF('Large credit exposures'!$C$80:$C$119,$A35,'Large credit exposures'!Q$80:Q$119)),"")</f>
        <v/>
      </c>
      <c r="J35" s="163" t="str">
        <f>IFERROR(IF(SUMIF('Large credit exposures'!$C$80:$C$119,$A35,'Large credit exposures'!R$80:R$119)=0,"",SUMIF('Large credit exposures'!$C$80:$C$119,$A35,'Large credit exposures'!R$80:R$119)),"")</f>
        <v/>
      </c>
      <c r="K35" s="163" t="str">
        <f>IFERROR(IF(SUMIF('Large credit exposures'!$C$80:$C$119,$A35,'Large credit exposures'!S$80:S$119)=0,"",SUMIF('Large credit exposures'!$C$80:$C$119,$A35,'Large credit exposures'!S$80:S$119)),"")</f>
        <v/>
      </c>
      <c r="L35" s="163" t="str">
        <f>IFERROR(IF(SUMIF('Large credit exposures'!$C$80:$C$119,$A35,'Large credit exposures'!T$80:T$119)=0,"",SUMIF('Large credit exposures'!$C$80:$C$119,$A35,'Large credit exposures'!T$80:T$119)),"")</f>
        <v/>
      </c>
      <c r="M35" s="163" t="str">
        <f>IF(COUNTIF('Large credit exposures'!$C$80:$C$99,A35)+COUNTIF('Large credit exposures'!$C$103:$C$119,A35)=0,"",COUNTIF('Large credit exposures'!$C$80:$C$99,A35)+COUNTIF('Large credit exposures'!$C$103:$C$119,A35))</f>
        <v/>
      </c>
    </row>
    <row r="36" spans="1:13" ht="16.5">
      <c r="A36" s="168" t="s">
        <v>237</v>
      </c>
      <c r="B36" s="163" t="str">
        <f>IFERROR(IF(SUMIF('Large credit exposures'!$C$80:$C$119,$A36,'Large credit exposures'!D$80:D$119)=0,"",SUMIF('Large credit exposures'!$C$80:$C$119,$A36,'Large credit exposures'!D$80:D$119)),"")</f>
        <v/>
      </c>
      <c r="C36" s="163" t="str">
        <f>IFERROR(IF(SUMIF('Large credit exposures'!$C$80:$C$119,$A36,'Large credit exposures'!K$80:K$119)=0,"",SUMIF('Large credit exposures'!$C$80:$C$119,$A36,'Large credit exposures'!K$80:K$119)),"")</f>
        <v/>
      </c>
      <c r="D36" s="163" t="str">
        <f>IFERROR(IF(SUMIF('Large credit exposures'!$C$80:$C$119,$A36,'Large credit exposures'!L$80:L$119)=0,"",SUMIF('Large credit exposures'!$C$80:$C$119,$A36,'Large credit exposures'!L$80:L$119)),"")</f>
        <v/>
      </c>
      <c r="E36" s="163" t="str">
        <f>IFERROR(IF(SUMIF('Large credit exposures'!$C$80:$C$119,$A36,'Large credit exposures'!M$80:M$119)=0,"",SUMIF('Large credit exposures'!$C$80:$C$119,$A36,'Large credit exposures'!M$80:M$119)),"")</f>
        <v/>
      </c>
      <c r="F36" s="163" t="str">
        <f>IFERROR(IF(SUMIF('Large credit exposures'!$C$80:$C$119,$A36,'Large credit exposures'!N$80:N$119)=0,"",SUMIF('Large credit exposures'!$C$80:$C$119,$A36,'Large credit exposures'!N$80:N$119)),"")</f>
        <v/>
      </c>
      <c r="G36" s="163" t="str">
        <f>IFERROR(IF(SUMIF('Large credit exposures'!$C$80:$C$119,$A36,'Large credit exposures'!O$80:O$119)=0,"",SUMIF('Large credit exposures'!$C$80:$C$119,$A36,'Large credit exposures'!O$80:O$119)),"")</f>
        <v/>
      </c>
      <c r="H36" s="163" t="str">
        <f>IFERROR(IF(SUMIF('Large credit exposures'!$C$80:$C$119,$A36,'Large credit exposures'!P$80:P$119)=0,"",SUMIF('Large credit exposures'!$C$80:$C$119,$A36,'Large credit exposures'!P$80:P$119)),"")</f>
        <v/>
      </c>
      <c r="I36" s="163" t="str">
        <f>IFERROR(IF(SUMIF('Large credit exposures'!$C$80:$C$119,$A36,'Large credit exposures'!Q$80:Q$119)=0,"",SUMIF('Large credit exposures'!$C$80:$C$119,$A36,'Large credit exposures'!Q$80:Q$119)),"")</f>
        <v/>
      </c>
      <c r="J36" s="163" t="str">
        <f>IFERROR(IF(SUMIF('Large credit exposures'!$C$80:$C$119,$A36,'Large credit exposures'!R$80:R$119)=0,"",SUMIF('Large credit exposures'!$C$80:$C$119,$A36,'Large credit exposures'!R$80:R$119)),"")</f>
        <v/>
      </c>
      <c r="K36" s="163" t="str">
        <f>IFERROR(IF(SUMIF('Large credit exposures'!$C$80:$C$119,$A36,'Large credit exposures'!S$80:S$119)=0,"",SUMIF('Large credit exposures'!$C$80:$C$119,$A36,'Large credit exposures'!S$80:S$119)),"")</f>
        <v/>
      </c>
      <c r="L36" s="163" t="str">
        <f>IFERROR(IF(SUMIF('Large credit exposures'!$C$80:$C$119,$A36,'Large credit exposures'!T$80:T$119)=0,"",SUMIF('Large credit exposures'!$C$80:$C$119,$A36,'Large credit exposures'!T$80:T$119)),"")</f>
        <v/>
      </c>
      <c r="M36" s="163" t="str">
        <f>IF(COUNTIF('Large credit exposures'!$C$80:$C$99,A36)+COUNTIF('Large credit exposures'!$C$103:$C$119,A36)=0,"",COUNTIF('Large credit exposures'!$C$80:$C$99,A36)+COUNTIF('Large credit exposures'!$C$103:$C$119,A36))</f>
        <v/>
      </c>
    </row>
    <row r="37" spans="1:13" ht="16.5">
      <c r="A37" s="168" t="s">
        <v>238</v>
      </c>
      <c r="B37" s="163" t="str">
        <f>IFERROR(IF(SUMIF('Large credit exposures'!$C$80:$C$119,$A37,'Large credit exposures'!D$80:D$119)=0,"",SUMIF('Large credit exposures'!$C$80:$C$119,$A37,'Large credit exposures'!D$80:D$119)),"")</f>
        <v/>
      </c>
      <c r="C37" s="163" t="str">
        <f>IFERROR(IF(SUMIF('Large credit exposures'!$C$80:$C$119,$A37,'Large credit exposures'!K$80:K$119)=0,"",SUMIF('Large credit exposures'!$C$80:$C$119,$A37,'Large credit exposures'!K$80:K$119)),"")</f>
        <v/>
      </c>
      <c r="D37" s="163" t="str">
        <f>IFERROR(IF(SUMIF('Large credit exposures'!$C$80:$C$119,$A37,'Large credit exposures'!L$80:L$119)=0,"",SUMIF('Large credit exposures'!$C$80:$C$119,$A37,'Large credit exposures'!L$80:L$119)),"")</f>
        <v/>
      </c>
      <c r="E37" s="163" t="str">
        <f>IFERROR(IF(SUMIF('Large credit exposures'!$C$80:$C$119,$A37,'Large credit exposures'!M$80:M$119)=0,"",SUMIF('Large credit exposures'!$C$80:$C$119,$A37,'Large credit exposures'!M$80:M$119)),"")</f>
        <v/>
      </c>
      <c r="F37" s="163" t="str">
        <f>IFERROR(IF(SUMIF('Large credit exposures'!$C$80:$C$119,$A37,'Large credit exposures'!N$80:N$119)=0,"",SUMIF('Large credit exposures'!$C$80:$C$119,$A37,'Large credit exposures'!N$80:N$119)),"")</f>
        <v/>
      </c>
      <c r="G37" s="163" t="str">
        <f>IFERROR(IF(SUMIF('Large credit exposures'!$C$80:$C$119,$A37,'Large credit exposures'!O$80:O$119)=0,"",SUMIF('Large credit exposures'!$C$80:$C$119,$A37,'Large credit exposures'!O$80:O$119)),"")</f>
        <v/>
      </c>
      <c r="H37" s="163" t="str">
        <f>IFERROR(IF(SUMIF('Large credit exposures'!$C$80:$C$119,$A37,'Large credit exposures'!P$80:P$119)=0,"",SUMIF('Large credit exposures'!$C$80:$C$119,$A37,'Large credit exposures'!P$80:P$119)),"")</f>
        <v/>
      </c>
      <c r="I37" s="163" t="str">
        <f>IFERROR(IF(SUMIF('Large credit exposures'!$C$80:$C$119,$A37,'Large credit exposures'!Q$80:Q$119)=0,"",SUMIF('Large credit exposures'!$C$80:$C$119,$A37,'Large credit exposures'!Q$80:Q$119)),"")</f>
        <v/>
      </c>
      <c r="J37" s="163" t="str">
        <f>IFERROR(IF(SUMIF('Large credit exposures'!$C$80:$C$119,$A37,'Large credit exposures'!R$80:R$119)=0,"",SUMIF('Large credit exposures'!$C$80:$C$119,$A37,'Large credit exposures'!R$80:R$119)),"")</f>
        <v/>
      </c>
      <c r="K37" s="163" t="str">
        <f>IFERROR(IF(SUMIF('Large credit exposures'!$C$80:$C$119,$A37,'Large credit exposures'!S$80:S$119)=0,"",SUMIF('Large credit exposures'!$C$80:$C$119,$A37,'Large credit exposures'!S$80:S$119)),"")</f>
        <v/>
      </c>
      <c r="L37" s="163" t="str">
        <f>IFERROR(IF(SUMIF('Large credit exposures'!$C$80:$C$119,$A37,'Large credit exposures'!T$80:T$119)=0,"",SUMIF('Large credit exposures'!$C$80:$C$119,$A37,'Large credit exposures'!T$80:T$119)),"")</f>
        <v/>
      </c>
      <c r="M37" s="163" t="str">
        <f>IF(COUNTIF('Large credit exposures'!$C$80:$C$99,A37)+COUNTIF('Large credit exposures'!$C$103:$C$119,A37)=0,"",COUNTIF('Large credit exposures'!$C$80:$C$99,A37)+COUNTIF('Large credit exposures'!$C$103:$C$119,A37))</f>
        <v/>
      </c>
    </row>
    <row r="38" spans="1:13" ht="16.5">
      <c r="A38" s="168" t="s">
        <v>239</v>
      </c>
      <c r="B38" s="163" t="str">
        <f>IFERROR(IF(SUMIF('Large credit exposures'!$C$80:$C$119,$A38,'Large credit exposures'!D$80:D$119)=0,"",SUMIF('Large credit exposures'!$C$80:$C$119,$A38,'Large credit exposures'!D$80:D$119)),"")</f>
        <v/>
      </c>
      <c r="C38" s="163" t="str">
        <f>IFERROR(IF(SUMIF('Large credit exposures'!$C$80:$C$119,$A38,'Large credit exposures'!K$80:K$119)=0,"",SUMIF('Large credit exposures'!$C$80:$C$119,$A38,'Large credit exposures'!K$80:K$119)),"")</f>
        <v/>
      </c>
      <c r="D38" s="163" t="str">
        <f>IFERROR(IF(SUMIF('Large credit exposures'!$C$80:$C$119,$A38,'Large credit exposures'!L$80:L$119)=0,"",SUMIF('Large credit exposures'!$C$80:$C$119,$A38,'Large credit exposures'!L$80:L$119)),"")</f>
        <v/>
      </c>
      <c r="E38" s="163" t="str">
        <f>IFERROR(IF(SUMIF('Large credit exposures'!$C$80:$C$119,$A38,'Large credit exposures'!M$80:M$119)=0,"",SUMIF('Large credit exposures'!$C$80:$C$119,$A38,'Large credit exposures'!M$80:M$119)),"")</f>
        <v/>
      </c>
      <c r="F38" s="163" t="str">
        <f>IFERROR(IF(SUMIF('Large credit exposures'!$C$80:$C$119,$A38,'Large credit exposures'!N$80:N$119)=0,"",SUMIF('Large credit exposures'!$C$80:$C$119,$A38,'Large credit exposures'!N$80:N$119)),"")</f>
        <v/>
      </c>
      <c r="G38" s="163" t="str">
        <f>IFERROR(IF(SUMIF('Large credit exposures'!$C$80:$C$119,$A38,'Large credit exposures'!O$80:O$119)=0,"",SUMIF('Large credit exposures'!$C$80:$C$119,$A38,'Large credit exposures'!O$80:O$119)),"")</f>
        <v/>
      </c>
      <c r="H38" s="163" t="str">
        <f>IFERROR(IF(SUMIF('Large credit exposures'!$C$80:$C$119,$A38,'Large credit exposures'!P$80:P$119)=0,"",SUMIF('Large credit exposures'!$C$80:$C$119,$A38,'Large credit exposures'!P$80:P$119)),"")</f>
        <v/>
      </c>
      <c r="I38" s="163" t="str">
        <f>IFERROR(IF(SUMIF('Large credit exposures'!$C$80:$C$119,$A38,'Large credit exposures'!Q$80:Q$119)=0,"",SUMIF('Large credit exposures'!$C$80:$C$119,$A38,'Large credit exposures'!Q$80:Q$119)),"")</f>
        <v/>
      </c>
      <c r="J38" s="163" t="str">
        <f>IFERROR(IF(SUMIF('Large credit exposures'!$C$80:$C$119,$A38,'Large credit exposures'!R$80:R$119)=0,"",SUMIF('Large credit exposures'!$C$80:$C$119,$A38,'Large credit exposures'!R$80:R$119)),"")</f>
        <v/>
      </c>
      <c r="K38" s="163" t="str">
        <f>IFERROR(IF(SUMIF('Large credit exposures'!$C$80:$C$119,$A38,'Large credit exposures'!S$80:S$119)=0,"",SUMIF('Large credit exposures'!$C$80:$C$119,$A38,'Large credit exposures'!S$80:S$119)),"")</f>
        <v/>
      </c>
      <c r="L38" s="163" t="str">
        <f>IFERROR(IF(SUMIF('Large credit exposures'!$C$80:$C$119,$A38,'Large credit exposures'!T$80:T$119)=0,"",SUMIF('Large credit exposures'!$C$80:$C$119,$A38,'Large credit exposures'!T$80:T$119)),"")</f>
        <v/>
      </c>
      <c r="M38" s="163" t="str">
        <f>IF(COUNTIF('Large credit exposures'!$C$80:$C$99,A38)+COUNTIF('Large credit exposures'!$C$103:$C$119,A38)=0,"",COUNTIF('Large credit exposures'!$C$80:$C$99,A38)+COUNTIF('Large credit exposures'!$C$103:$C$119,A38))</f>
        <v/>
      </c>
    </row>
    <row r="39" spans="1:13" ht="16.5">
      <c r="A39" s="168" t="s">
        <v>240</v>
      </c>
      <c r="B39" s="163" t="str">
        <f>IFERROR(IF(SUMIF('Large credit exposures'!$C$80:$C$119,$A39,'Large credit exposures'!D$80:D$119)=0,"",SUMIF('Large credit exposures'!$C$80:$C$119,$A39,'Large credit exposures'!D$80:D$119)),"")</f>
        <v/>
      </c>
      <c r="C39" s="163" t="str">
        <f>IFERROR(IF(SUMIF('Large credit exposures'!$C$80:$C$119,$A39,'Large credit exposures'!K$80:K$119)=0,"",SUMIF('Large credit exposures'!$C$80:$C$119,$A39,'Large credit exposures'!K$80:K$119)),"")</f>
        <v/>
      </c>
      <c r="D39" s="163" t="str">
        <f>IFERROR(IF(SUMIF('Large credit exposures'!$C$80:$C$119,$A39,'Large credit exposures'!L$80:L$119)=0,"",SUMIF('Large credit exposures'!$C$80:$C$119,$A39,'Large credit exposures'!L$80:L$119)),"")</f>
        <v/>
      </c>
      <c r="E39" s="163" t="str">
        <f>IFERROR(IF(SUMIF('Large credit exposures'!$C$80:$C$119,$A39,'Large credit exposures'!M$80:M$119)=0,"",SUMIF('Large credit exposures'!$C$80:$C$119,$A39,'Large credit exposures'!M$80:M$119)),"")</f>
        <v/>
      </c>
      <c r="F39" s="163" t="str">
        <f>IFERROR(IF(SUMIF('Large credit exposures'!$C$80:$C$119,$A39,'Large credit exposures'!N$80:N$119)=0,"",SUMIF('Large credit exposures'!$C$80:$C$119,$A39,'Large credit exposures'!N$80:N$119)),"")</f>
        <v/>
      </c>
      <c r="G39" s="163" t="str">
        <f>IFERROR(IF(SUMIF('Large credit exposures'!$C$80:$C$119,$A39,'Large credit exposures'!O$80:O$119)=0,"",SUMIF('Large credit exposures'!$C$80:$C$119,$A39,'Large credit exposures'!O$80:O$119)),"")</f>
        <v/>
      </c>
      <c r="H39" s="163" t="str">
        <f>IFERROR(IF(SUMIF('Large credit exposures'!$C$80:$C$119,$A39,'Large credit exposures'!P$80:P$119)=0,"",SUMIF('Large credit exposures'!$C$80:$C$119,$A39,'Large credit exposures'!P$80:P$119)),"")</f>
        <v/>
      </c>
      <c r="I39" s="163" t="str">
        <f>IFERROR(IF(SUMIF('Large credit exposures'!$C$80:$C$119,$A39,'Large credit exposures'!Q$80:Q$119)=0,"",SUMIF('Large credit exposures'!$C$80:$C$119,$A39,'Large credit exposures'!Q$80:Q$119)),"")</f>
        <v/>
      </c>
      <c r="J39" s="163" t="str">
        <f>IFERROR(IF(SUMIF('Large credit exposures'!$C$80:$C$119,$A39,'Large credit exposures'!R$80:R$119)=0,"",SUMIF('Large credit exposures'!$C$80:$C$119,$A39,'Large credit exposures'!R$80:R$119)),"")</f>
        <v/>
      </c>
      <c r="K39" s="163" t="str">
        <f>IFERROR(IF(SUMIF('Large credit exposures'!$C$80:$C$119,$A39,'Large credit exposures'!S$80:S$119)=0,"",SUMIF('Large credit exposures'!$C$80:$C$119,$A39,'Large credit exposures'!S$80:S$119)),"")</f>
        <v/>
      </c>
      <c r="L39" s="163" t="str">
        <f>IFERROR(IF(SUMIF('Large credit exposures'!$C$80:$C$119,$A39,'Large credit exposures'!T$80:T$119)=0,"",SUMIF('Large credit exposures'!$C$80:$C$119,$A39,'Large credit exposures'!T$80:T$119)),"")</f>
        <v/>
      </c>
      <c r="M39" s="163" t="str">
        <f>IF(COUNTIF('Large credit exposures'!$C$80:$C$99,A39)+COUNTIF('Large credit exposures'!$C$103:$C$119,A39)=0,"",COUNTIF('Large credit exposures'!$C$80:$C$99,A39)+COUNTIF('Large credit exposures'!$C$103:$C$119,A39))</f>
        <v/>
      </c>
    </row>
    <row r="40" spans="1:13" ht="16.5">
      <c r="A40" s="168" t="s">
        <v>241</v>
      </c>
      <c r="B40" s="163" t="str">
        <f>IFERROR(IF(SUMIF('Large credit exposures'!$C$80:$C$119,$A40,'Large credit exposures'!D$80:D$119)=0,"",SUMIF('Large credit exposures'!$C$80:$C$119,$A40,'Large credit exposures'!D$80:D$119)),"")</f>
        <v/>
      </c>
      <c r="C40" s="163" t="str">
        <f>IFERROR(IF(SUMIF('Large credit exposures'!$C$80:$C$119,$A40,'Large credit exposures'!K$80:K$119)=0,"",SUMIF('Large credit exposures'!$C$80:$C$119,$A40,'Large credit exposures'!K$80:K$119)),"")</f>
        <v/>
      </c>
      <c r="D40" s="163" t="str">
        <f>IFERROR(IF(SUMIF('Large credit exposures'!$C$80:$C$119,$A40,'Large credit exposures'!L$80:L$119)=0,"",SUMIF('Large credit exposures'!$C$80:$C$119,$A40,'Large credit exposures'!L$80:L$119)),"")</f>
        <v/>
      </c>
      <c r="E40" s="163" t="str">
        <f>IFERROR(IF(SUMIF('Large credit exposures'!$C$80:$C$119,$A40,'Large credit exposures'!M$80:M$119)=0,"",SUMIF('Large credit exposures'!$C$80:$C$119,$A40,'Large credit exposures'!M$80:M$119)),"")</f>
        <v/>
      </c>
      <c r="F40" s="163" t="str">
        <f>IFERROR(IF(SUMIF('Large credit exposures'!$C$80:$C$119,$A40,'Large credit exposures'!N$80:N$119)=0,"",SUMIF('Large credit exposures'!$C$80:$C$119,$A40,'Large credit exposures'!N$80:N$119)),"")</f>
        <v/>
      </c>
      <c r="G40" s="163" t="str">
        <f>IFERROR(IF(SUMIF('Large credit exposures'!$C$80:$C$119,$A40,'Large credit exposures'!O$80:O$119)=0,"",SUMIF('Large credit exposures'!$C$80:$C$119,$A40,'Large credit exposures'!O$80:O$119)),"")</f>
        <v/>
      </c>
      <c r="H40" s="163" t="str">
        <f>IFERROR(IF(SUMIF('Large credit exposures'!$C$80:$C$119,$A40,'Large credit exposures'!P$80:P$119)=0,"",SUMIF('Large credit exposures'!$C$80:$C$119,$A40,'Large credit exposures'!P$80:P$119)),"")</f>
        <v/>
      </c>
      <c r="I40" s="163" t="str">
        <f>IFERROR(IF(SUMIF('Large credit exposures'!$C$80:$C$119,$A40,'Large credit exposures'!Q$80:Q$119)=0,"",SUMIF('Large credit exposures'!$C$80:$C$119,$A40,'Large credit exposures'!Q$80:Q$119)),"")</f>
        <v/>
      </c>
      <c r="J40" s="163" t="str">
        <f>IFERROR(IF(SUMIF('Large credit exposures'!$C$80:$C$119,$A40,'Large credit exposures'!R$80:R$119)=0,"",SUMIF('Large credit exposures'!$C$80:$C$119,$A40,'Large credit exposures'!R$80:R$119)),"")</f>
        <v/>
      </c>
      <c r="K40" s="163" t="str">
        <f>IFERROR(IF(SUMIF('Large credit exposures'!$C$80:$C$119,$A40,'Large credit exposures'!S$80:S$119)=0,"",SUMIF('Large credit exposures'!$C$80:$C$119,$A40,'Large credit exposures'!S$80:S$119)),"")</f>
        <v/>
      </c>
      <c r="L40" s="163" t="str">
        <f>IFERROR(IF(SUMIF('Large credit exposures'!$C$80:$C$119,$A40,'Large credit exposures'!T$80:T$119)=0,"",SUMIF('Large credit exposures'!$C$80:$C$119,$A40,'Large credit exposures'!T$80:T$119)),"")</f>
        <v/>
      </c>
      <c r="M40" s="163" t="str">
        <f>IF(COUNTIF('Large credit exposures'!$C$80:$C$99,A40)+COUNTIF('Large credit exposures'!$C$103:$C$119,A40)=0,"",COUNTIF('Large credit exposures'!$C$80:$C$99,A40)+COUNTIF('Large credit exposures'!$C$103:$C$119,A40))</f>
        <v/>
      </c>
    </row>
    <row r="41" spans="1:13" ht="16.5">
      <c r="A41" s="168" t="s">
        <v>242</v>
      </c>
      <c r="B41" s="163" t="str">
        <f>IFERROR(IF(SUMIF('Large credit exposures'!$C$80:$C$119,$A41,'Large credit exposures'!D$80:D$119)=0,"",SUMIF('Large credit exposures'!$C$80:$C$119,$A41,'Large credit exposures'!D$80:D$119)),"")</f>
        <v/>
      </c>
      <c r="C41" s="163" t="str">
        <f>IFERROR(IF(SUMIF('Large credit exposures'!$C$80:$C$119,$A41,'Large credit exposures'!K$80:K$119)=0,"",SUMIF('Large credit exposures'!$C$80:$C$119,$A41,'Large credit exposures'!K$80:K$119)),"")</f>
        <v/>
      </c>
      <c r="D41" s="163" t="str">
        <f>IFERROR(IF(SUMIF('Large credit exposures'!$C$80:$C$119,$A41,'Large credit exposures'!L$80:L$119)=0,"",SUMIF('Large credit exposures'!$C$80:$C$119,$A41,'Large credit exposures'!L$80:L$119)),"")</f>
        <v/>
      </c>
      <c r="E41" s="163" t="str">
        <f>IFERROR(IF(SUMIF('Large credit exposures'!$C$80:$C$119,$A41,'Large credit exposures'!M$80:M$119)=0,"",SUMIF('Large credit exposures'!$C$80:$C$119,$A41,'Large credit exposures'!M$80:M$119)),"")</f>
        <v/>
      </c>
      <c r="F41" s="163" t="str">
        <f>IFERROR(IF(SUMIF('Large credit exposures'!$C$80:$C$119,$A41,'Large credit exposures'!N$80:N$119)=0,"",SUMIF('Large credit exposures'!$C$80:$C$119,$A41,'Large credit exposures'!N$80:N$119)),"")</f>
        <v/>
      </c>
      <c r="G41" s="163" t="str">
        <f>IFERROR(IF(SUMIF('Large credit exposures'!$C$80:$C$119,$A41,'Large credit exposures'!O$80:O$119)=0,"",SUMIF('Large credit exposures'!$C$80:$C$119,$A41,'Large credit exposures'!O$80:O$119)),"")</f>
        <v/>
      </c>
      <c r="H41" s="163" t="str">
        <f>IFERROR(IF(SUMIF('Large credit exposures'!$C$80:$C$119,$A41,'Large credit exposures'!P$80:P$119)=0,"",SUMIF('Large credit exposures'!$C$80:$C$119,$A41,'Large credit exposures'!P$80:P$119)),"")</f>
        <v/>
      </c>
      <c r="I41" s="163" t="str">
        <f>IFERROR(IF(SUMIF('Large credit exposures'!$C$80:$C$119,$A41,'Large credit exposures'!Q$80:Q$119)=0,"",SUMIF('Large credit exposures'!$C$80:$C$119,$A41,'Large credit exposures'!Q$80:Q$119)),"")</f>
        <v/>
      </c>
      <c r="J41" s="163" t="str">
        <f>IFERROR(IF(SUMIF('Large credit exposures'!$C$80:$C$119,$A41,'Large credit exposures'!R$80:R$119)=0,"",SUMIF('Large credit exposures'!$C$80:$C$119,$A41,'Large credit exposures'!R$80:R$119)),"")</f>
        <v/>
      </c>
      <c r="K41" s="163" t="str">
        <f>IFERROR(IF(SUMIF('Large credit exposures'!$C$80:$C$119,$A41,'Large credit exposures'!S$80:S$119)=0,"",SUMIF('Large credit exposures'!$C$80:$C$119,$A41,'Large credit exposures'!S$80:S$119)),"")</f>
        <v/>
      </c>
      <c r="L41" s="163" t="str">
        <f>IFERROR(IF(SUMIF('Large credit exposures'!$C$80:$C$119,$A41,'Large credit exposures'!T$80:T$119)=0,"",SUMIF('Large credit exposures'!$C$80:$C$119,$A41,'Large credit exposures'!T$80:T$119)),"")</f>
        <v/>
      </c>
      <c r="M41" s="163" t="str">
        <f>IF(COUNTIF('Large credit exposures'!$C$80:$C$99,A41)+COUNTIF('Large credit exposures'!$C$103:$C$119,A41)=0,"",COUNTIF('Large credit exposures'!$C$80:$C$99,A41)+COUNTIF('Large credit exposures'!$C$103:$C$119,A41))</f>
        <v/>
      </c>
    </row>
    <row r="42" spans="1:13" ht="16.5">
      <c r="A42" s="168" t="s">
        <v>243</v>
      </c>
      <c r="B42" s="163" t="str">
        <f>IFERROR(IF(SUMIF('Large credit exposures'!$C$80:$C$119,$A42,'Large credit exposures'!D$80:D$119)=0,"",SUMIF('Large credit exposures'!$C$80:$C$119,$A42,'Large credit exposures'!D$80:D$119)),"")</f>
        <v/>
      </c>
      <c r="C42" s="163" t="str">
        <f>IFERROR(IF(SUMIF('Large credit exposures'!$C$80:$C$119,$A42,'Large credit exposures'!K$80:K$119)=0,"",SUMIF('Large credit exposures'!$C$80:$C$119,$A42,'Large credit exposures'!K$80:K$119)),"")</f>
        <v/>
      </c>
      <c r="D42" s="163" t="str">
        <f>IFERROR(IF(SUMIF('Large credit exposures'!$C$80:$C$119,$A42,'Large credit exposures'!L$80:L$119)=0,"",SUMIF('Large credit exposures'!$C$80:$C$119,$A42,'Large credit exposures'!L$80:L$119)),"")</f>
        <v/>
      </c>
      <c r="E42" s="163" t="str">
        <f>IFERROR(IF(SUMIF('Large credit exposures'!$C$80:$C$119,$A42,'Large credit exposures'!M$80:M$119)=0,"",SUMIF('Large credit exposures'!$C$80:$C$119,$A42,'Large credit exposures'!M$80:M$119)),"")</f>
        <v/>
      </c>
      <c r="F42" s="163" t="str">
        <f>IFERROR(IF(SUMIF('Large credit exposures'!$C$80:$C$119,$A42,'Large credit exposures'!N$80:N$119)=0,"",SUMIF('Large credit exposures'!$C$80:$C$119,$A42,'Large credit exposures'!N$80:N$119)),"")</f>
        <v/>
      </c>
      <c r="G42" s="163" t="str">
        <f>IFERROR(IF(SUMIF('Large credit exposures'!$C$80:$C$119,$A42,'Large credit exposures'!O$80:O$119)=0,"",SUMIF('Large credit exposures'!$C$80:$C$119,$A42,'Large credit exposures'!O$80:O$119)),"")</f>
        <v/>
      </c>
      <c r="H42" s="163" t="str">
        <f>IFERROR(IF(SUMIF('Large credit exposures'!$C$80:$C$119,$A42,'Large credit exposures'!P$80:P$119)=0,"",SUMIF('Large credit exposures'!$C$80:$C$119,$A42,'Large credit exposures'!P$80:P$119)),"")</f>
        <v/>
      </c>
      <c r="I42" s="163" t="str">
        <f>IFERROR(IF(SUMIF('Large credit exposures'!$C$80:$C$119,$A42,'Large credit exposures'!Q$80:Q$119)=0,"",SUMIF('Large credit exposures'!$C$80:$C$119,$A42,'Large credit exposures'!Q$80:Q$119)),"")</f>
        <v/>
      </c>
      <c r="J42" s="163" t="str">
        <f>IFERROR(IF(SUMIF('Large credit exposures'!$C$80:$C$119,$A42,'Large credit exposures'!R$80:R$119)=0,"",SUMIF('Large credit exposures'!$C$80:$C$119,$A42,'Large credit exposures'!R$80:R$119)),"")</f>
        <v/>
      </c>
      <c r="K42" s="163" t="str">
        <f>IFERROR(IF(SUMIF('Large credit exposures'!$C$80:$C$119,$A42,'Large credit exposures'!S$80:S$119)=0,"",SUMIF('Large credit exposures'!$C$80:$C$119,$A42,'Large credit exposures'!S$80:S$119)),"")</f>
        <v/>
      </c>
      <c r="L42" s="163" t="str">
        <f>IFERROR(IF(SUMIF('Large credit exposures'!$C$80:$C$119,$A42,'Large credit exposures'!T$80:T$119)=0,"",SUMIF('Large credit exposures'!$C$80:$C$119,$A42,'Large credit exposures'!T$80:T$119)),"")</f>
        <v/>
      </c>
      <c r="M42" s="163" t="str">
        <f>IF(COUNTIF('Large credit exposures'!$C$80:$C$99,A42)+COUNTIF('Large credit exposures'!$C$103:$C$119,A42)=0,"",COUNTIF('Large credit exposures'!$C$80:$C$99,A42)+COUNTIF('Large credit exposures'!$C$103:$C$119,A42))</f>
        <v/>
      </c>
    </row>
    <row r="43" spans="1:13" ht="16.5">
      <c r="A43" s="168" t="s">
        <v>244</v>
      </c>
      <c r="B43" s="163" t="str">
        <f>IFERROR(IF(SUMIF('Large credit exposures'!$C$80:$C$119,$A43,'Large credit exposures'!D$80:D$119)=0,"",SUMIF('Large credit exposures'!$C$80:$C$119,$A43,'Large credit exposures'!D$80:D$119)),"")</f>
        <v/>
      </c>
      <c r="C43" s="163" t="str">
        <f>IFERROR(IF(SUMIF('Large credit exposures'!$C$80:$C$119,$A43,'Large credit exposures'!K$80:K$119)=0,"",SUMIF('Large credit exposures'!$C$80:$C$119,$A43,'Large credit exposures'!K$80:K$119)),"")</f>
        <v/>
      </c>
      <c r="D43" s="163" t="str">
        <f>IFERROR(IF(SUMIF('Large credit exposures'!$C$80:$C$119,$A43,'Large credit exposures'!L$80:L$119)=0,"",SUMIF('Large credit exposures'!$C$80:$C$119,$A43,'Large credit exposures'!L$80:L$119)),"")</f>
        <v/>
      </c>
      <c r="E43" s="163" t="str">
        <f>IFERROR(IF(SUMIF('Large credit exposures'!$C$80:$C$119,$A43,'Large credit exposures'!M$80:M$119)=0,"",SUMIF('Large credit exposures'!$C$80:$C$119,$A43,'Large credit exposures'!M$80:M$119)),"")</f>
        <v/>
      </c>
      <c r="F43" s="163" t="str">
        <f>IFERROR(IF(SUMIF('Large credit exposures'!$C$80:$C$119,$A43,'Large credit exposures'!N$80:N$119)=0,"",SUMIF('Large credit exposures'!$C$80:$C$119,$A43,'Large credit exposures'!N$80:N$119)),"")</f>
        <v/>
      </c>
      <c r="G43" s="163" t="str">
        <f>IFERROR(IF(SUMIF('Large credit exposures'!$C$80:$C$119,$A43,'Large credit exposures'!O$80:O$119)=0,"",SUMIF('Large credit exposures'!$C$80:$C$119,$A43,'Large credit exposures'!O$80:O$119)),"")</f>
        <v/>
      </c>
      <c r="H43" s="163" t="str">
        <f>IFERROR(IF(SUMIF('Large credit exposures'!$C$80:$C$119,$A43,'Large credit exposures'!P$80:P$119)=0,"",SUMIF('Large credit exposures'!$C$80:$C$119,$A43,'Large credit exposures'!P$80:P$119)),"")</f>
        <v/>
      </c>
      <c r="I43" s="163" t="str">
        <f>IFERROR(IF(SUMIF('Large credit exposures'!$C$80:$C$119,$A43,'Large credit exposures'!Q$80:Q$119)=0,"",SUMIF('Large credit exposures'!$C$80:$C$119,$A43,'Large credit exposures'!Q$80:Q$119)),"")</f>
        <v/>
      </c>
      <c r="J43" s="163" t="str">
        <f>IFERROR(IF(SUMIF('Large credit exposures'!$C$80:$C$119,$A43,'Large credit exposures'!R$80:R$119)=0,"",SUMIF('Large credit exposures'!$C$80:$C$119,$A43,'Large credit exposures'!R$80:R$119)),"")</f>
        <v/>
      </c>
      <c r="K43" s="163" t="str">
        <f>IFERROR(IF(SUMIF('Large credit exposures'!$C$80:$C$119,$A43,'Large credit exposures'!S$80:S$119)=0,"",SUMIF('Large credit exposures'!$C$80:$C$119,$A43,'Large credit exposures'!S$80:S$119)),"")</f>
        <v/>
      </c>
      <c r="L43" s="163" t="str">
        <f>IFERROR(IF(SUMIF('Large credit exposures'!$C$80:$C$119,$A43,'Large credit exposures'!T$80:T$119)=0,"",SUMIF('Large credit exposures'!$C$80:$C$119,$A43,'Large credit exposures'!T$80:T$119)),"")</f>
        <v/>
      </c>
      <c r="M43" s="163" t="str">
        <f>IF(COUNTIF('Large credit exposures'!$C$80:$C$99,A43)+COUNTIF('Large credit exposures'!$C$103:$C$119,A43)=0,"",COUNTIF('Large credit exposures'!$C$80:$C$99,A43)+COUNTIF('Large credit exposures'!$C$103:$C$119,A43))</f>
        <v/>
      </c>
    </row>
    <row r="44" spans="1:13" ht="16.5">
      <c r="A44" s="168"/>
      <c r="B44" s="163"/>
      <c r="C44" s="163"/>
      <c r="D44" s="163"/>
      <c r="E44" s="163"/>
      <c r="F44" s="163"/>
      <c r="G44" s="163"/>
      <c r="H44" s="163"/>
      <c r="I44" s="163"/>
      <c r="J44" s="163"/>
      <c r="K44" s="163"/>
      <c r="L44" s="163"/>
      <c r="M44" s="163"/>
    </row>
    <row r="45" spans="1:13">
      <c r="A45" s="182"/>
      <c r="B45" s="8"/>
      <c r="C45" s="8"/>
      <c r="D45" s="8"/>
      <c r="E45" s="8"/>
      <c r="F45" s="8"/>
      <c r="G45" s="8"/>
      <c r="H45" s="8"/>
      <c r="I45" s="8"/>
      <c r="J45" s="8"/>
      <c r="K45" s="8"/>
      <c r="L45" s="8"/>
      <c r="M45" s="8"/>
    </row>
    <row r="46" spans="1:13">
      <c r="A46" s="8"/>
      <c r="B46" s="8"/>
      <c r="C46" s="8"/>
      <c r="D46" s="8"/>
      <c r="E46" s="8"/>
      <c r="F46" s="8"/>
      <c r="G46" s="8"/>
      <c r="H46" s="8"/>
      <c r="I46" s="8"/>
      <c r="J46" s="8"/>
      <c r="K46" s="8"/>
      <c r="L46" s="8"/>
      <c r="M46" s="8"/>
    </row>
    <row r="47" spans="1:13">
      <c r="A47" s="8"/>
      <c r="B47" s="8"/>
      <c r="C47" s="8"/>
      <c r="D47" s="8"/>
      <c r="E47" s="8"/>
      <c r="F47" s="8"/>
      <c r="G47" s="8"/>
      <c r="H47" s="8"/>
      <c r="I47" s="8"/>
      <c r="J47" s="8"/>
      <c r="K47" s="8"/>
      <c r="L47" s="8"/>
      <c r="M47" s="8"/>
    </row>
    <row r="48" spans="1:13">
      <c r="A48" s="8"/>
      <c r="B48" s="8"/>
      <c r="C48" s="8"/>
      <c r="D48" s="8"/>
      <c r="E48" s="8"/>
      <c r="F48" s="8"/>
      <c r="G48" s="8"/>
      <c r="H48" s="8"/>
      <c r="I48" s="8"/>
      <c r="J48" s="8"/>
      <c r="K48" s="8"/>
      <c r="L48" s="8"/>
      <c r="M48" s="8"/>
    </row>
    <row r="49" spans="1:13">
      <c r="A49" s="8"/>
      <c r="B49" s="8"/>
      <c r="C49" s="8"/>
      <c r="D49" s="8"/>
      <c r="E49" s="8"/>
      <c r="F49" s="8"/>
      <c r="G49" s="8"/>
      <c r="H49" s="8"/>
      <c r="I49" s="8"/>
      <c r="J49" s="8"/>
      <c r="K49" s="8"/>
      <c r="L49" s="8"/>
      <c r="M49" s="8"/>
    </row>
    <row r="50" spans="1:13">
      <c r="A50" s="8"/>
      <c r="B50" s="8"/>
      <c r="C50" s="8"/>
      <c r="D50" s="8"/>
      <c r="E50" s="8"/>
      <c r="F50" s="8"/>
      <c r="G50" s="8"/>
      <c r="H50" s="8"/>
      <c r="I50" s="8"/>
      <c r="J50" s="8"/>
      <c r="K50" s="8"/>
      <c r="L50" s="8"/>
      <c r="M50" s="8"/>
    </row>
    <row r="51" spans="1:13">
      <c r="A51" s="8"/>
      <c r="B51" s="8"/>
      <c r="C51" s="8"/>
      <c r="D51" s="8"/>
      <c r="E51" s="8"/>
      <c r="F51" s="8"/>
      <c r="G51" s="8"/>
      <c r="H51" s="8"/>
      <c r="I51" s="8"/>
      <c r="J51" s="8"/>
      <c r="K51" s="8"/>
      <c r="L51" s="8"/>
      <c r="M51" s="8"/>
    </row>
    <row r="52" spans="1:13">
      <c r="A52" s="8"/>
      <c r="B52" s="8"/>
      <c r="C52" s="8"/>
      <c r="D52" s="8"/>
      <c r="E52" s="8"/>
      <c r="F52" s="8"/>
      <c r="G52" s="8"/>
      <c r="H52" s="8"/>
      <c r="I52" s="8"/>
      <c r="J52" s="8"/>
      <c r="K52" s="8"/>
      <c r="L52" s="8"/>
      <c r="M52" s="8"/>
    </row>
    <row r="53" spans="1:13">
      <c r="A53" s="8"/>
      <c r="B53" s="8"/>
      <c r="C53" s="8"/>
      <c r="D53" s="8"/>
      <c r="E53" s="8"/>
      <c r="F53" s="8"/>
      <c r="G53" s="8"/>
      <c r="H53" s="8"/>
      <c r="I53" s="8"/>
      <c r="J53" s="8"/>
      <c r="K53" s="8"/>
      <c r="L53" s="8"/>
      <c r="M53" s="8"/>
    </row>
    <row r="54" spans="1:13">
      <c r="A54" s="8"/>
      <c r="B54" s="8"/>
      <c r="C54" s="8"/>
      <c r="D54" s="8"/>
      <c r="E54" s="8"/>
      <c r="F54" s="8"/>
      <c r="G54" s="8"/>
      <c r="H54" s="8"/>
      <c r="I54" s="8"/>
      <c r="J54" s="8"/>
      <c r="K54" s="8"/>
      <c r="L54" s="8"/>
      <c r="M54" s="8"/>
    </row>
    <row r="55" spans="1:13">
      <c r="A55" s="8"/>
      <c r="B55" s="8"/>
      <c r="C55" s="8"/>
      <c r="D55" s="8"/>
      <c r="E55" s="8"/>
      <c r="F55" s="8"/>
      <c r="G55" s="8"/>
      <c r="H55" s="8"/>
      <c r="I55" s="8"/>
      <c r="J55" s="8"/>
      <c r="K55" s="8"/>
      <c r="L55" s="8"/>
      <c r="M55" s="8"/>
    </row>
    <row r="56" spans="1:13">
      <c r="A56" s="8"/>
      <c r="B56" s="8"/>
      <c r="C56" s="8"/>
      <c r="D56" s="8"/>
      <c r="E56" s="8"/>
      <c r="F56" s="8"/>
      <c r="G56" s="8"/>
      <c r="H56" s="8"/>
      <c r="I56" s="8"/>
      <c r="J56" s="8"/>
      <c r="K56" s="8"/>
      <c r="L56" s="8"/>
      <c r="M56" s="8"/>
    </row>
    <row r="57" spans="1:13">
      <c r="A57" s="8"/>
      <c r="B57" s="8"/>
      <c r="C57" s="8"/>
      <c r="D57" s="8"/>
      <c r="E57" s="8"/>
      <c r="F57" s="8"/>
      <c r="G57" s="8"/>
      <c r="H57" s="8"/>
      <c r="I57" s="8"/>
      <c r="J57" s="8"/>
      <c r="K57" s="8"/>
      <c r="L57" s="8"/>
      <c r="M57" s="8"/>
    </row>
    <row r="58" spans="1:13">
      <c r="A58" s="8"/>
      <c r="B58" s="8"/>
      <c r="C58" s="8"/>
      <c r="D58" s="8"/>
      <c r="E58" s="8"/>
      <c r="F58" s="8"/>
      <c r="G58" s="8"/>
      <c r="H58" s="8"/>
      <c r="I58" s="8"/>
      <c r="J58" s="8"/>
      <c r="K58" s="8"/>
      <c r="L58" s="8"/>
      <c r="M58" s="8"/>
    </row>
    <row r="59" spans="1:13">
      <c r="A59" s="8"/>
      <c r="B59" s="8"/>
      <c r="C59" s="8"/>
      <c r="D59" s="8"/>
      <c r="E59" s="8"/>
      <c r="F59" s="8"/>
      <c r="G59" s="8"/>
      <c r="H59" s="8"/>
      <c r="I59" s="8"/>
      <c r="J59" s="8"/>
      <c r="K59" s="8"/>
      <c r="L59" s="8"/>
      <c r="M59" s="8"/>
    </row>
    <row r="60" spans="1:13">
      <c r="A60" s="8"/>
      <c r="B60" s="8"/>
      <c r="C60" s="8"/>
      <c r="D60" s="8"/>
      <c r="E60" s="8"/>
      <c r="F60" s="8"/>
      <c r="G60" s="8"/>
      <c r="H60" s="8"/>
      <c r="I60" s="8"/>
      <c r="J60" s="8"/>
      <c r="K60" s="8"/>
      <c r="L60" s="8"/>
      <c r="M60" s="8"/>
    </row>
    <row r="61" spans="1:13">
      <c r="A61" s="8"/>
      <c r="B61" s="8"/>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row r="64" spans="1:13">
      <c r="A64" s="8"/>
      <c r="B64" s="8"/>
      <c r="C64" s="8"/>
      <c r="D64" s="8"/>
      <c r="E64" s="8"/>
      <c r="F64" s="8"/>
      <c r="G64" s="8"/>
      <c r="H64" s="8"/>
      <c r="I64" s="8"/>
      <c r="J64" s="8"/>
      <c r="K64" s="8"/>
      <c r="L64" s="8"/>
      <c r="M64" s="8"/>
    </row>
    <row r="65" spans="1:13">
      <c r="A65" s="8"/>
      <c r="B65" s="8"/>
      <c r="C65" s="8"/>
      <c r="D65" s="8"/>
      <c r="E65" s="8"/>
      <c r="F65" s="8"/>
      <c r="G65" s="8"/>
      <c r="H65" s="8"/>
      <c r="I65" s="8"/>
      <c r="J65" s="8"/>
      <c r="K65" s="8"/>
      <c r="L65" s="8"/>
      <c r="M65" s="8"/>
    </row>
    <row r="66" spans="1:13">
      <c r="A66" s="8"/>
      <c r="B66" s="8"/>
      <c r="C66" s="8"/>
      <c r="D66" s="8"/>
      <c r="E66" s="8"/>
      <c r="F66" s="8"/>
      <c r="G66" s="8"/>
      <c r="H66" s="8"/>
      <c r="I66" s="8"/>
      <c r="J66" s="8"/>
      <c r="K66" s="8"/>
      <c r="L66" s="8"/>
      <c r="M66" s="8"/>
    </row>
    <row r="67" spans="1:13">
      <c r="A67" s="8"/>
      <c r="B67" s="8"/>
      <c r="C67" s="8"/>
      <c r="D67" s="8"/>
      <c r="E67" s="8"/>
      <c r="F67" s="8"/>
      <c r="G67" s="8"/>
      <c r="H67" s="8"/>
      <c r="I67" s="8"/>
      <c r="J67" s="8"/>
      <c r="K67" s="8"/>
      <c r="L67" s="8"/>
      <c r="M67" s="8"/>
    </row>
    <row r="68" spans="1:13">
      <c r="A68" s="8"/>
      <c r="B68" s="8"/>
      <c r="C68" s="8"/>
      <c r="D68" s="8"/>
      <c r="E68" s="8"/>
      <c r="F68" s="8"/>
      <c r="G68" s="8"/>
      <c r="H68" s="8"/>
      <c r="I68" s="8"/>
      <c r="J68" s="8"/>
      <c r="K68" s="8"/>
      <c r="L68" s="8"/>
      <c r="M68" s="8"/>
    </row>
    <row r="69" spans="1:13">
      <c r="A69" s="8"/>
      <c r="B69" s="8"/>
      <c r="C69" s="8"/>
      <c r="D69" s="8"/>
      <c r="E69" s="8"/>
      <c r="F69" s="8"/>
      <c r="G69" s="8"/>
      <c r="H69" s="8"/>
      <c r="I69" s="8"/>
      <c r="J69" s="8"/>
      <c r="K69" s="8"/>
      <c r="L69" s="8"/>
      <c r="M69" s="8"/>
    </row>
    <row r="70" spans="1:13">
      <c r="A70" s="8"/>
      <c r="B70" s="8"/>
      <c r="C70" s="8"/>
      <c r="D70" s="8"/>
      <c r="E70" s="8"/>
      <c r="F70" s="8"/>
      <c r="G70" s="8"/>
      <c r="H70" s="8"/>
      <c r="I70" s="8"/>
      <c r="J70" s="8"/>
      <c r="K70" s="8"/>
      <c r="L70" s="8"/>
      <c r="M70" s="8"/>
    </row>
    <row r="71" spans="1:13">
      <c r="A71" s="8"/>
      <c r="B71" s="8"/>
      <c r="C71" s="8"/>
      <c r="D71" s="8"/>
      <c r="E71" s="8"/>
      <c r="F71" s="8"/>
      <c r="G71" s="8"/>
      <c r="H71" s="8"/>
      <c r="I71" s="8"/>
      <c r="J71" s="8"/>
      <c r="K71" s="8"/>
      <c r="L71" s="8"/>
      <c r="M71" s="8"/>
    </row>
    <row r="72" spans="1:13">
      <c r="A72" s="8"/>
      <c r="B72" s="8"/>
      <c r="C72" s="8"/>
      <c r="D72" s="8"/>
      <c r="E72" s="8"/>
      <c r="F72" s="8"/>
      <c r="G72" s="8"/>
      <c r="H72" s="8"/>
      <c r="I72" s="8"/>
      <c r="J72" s="8"/>
      <c r="K72" s="8"/>
      <c r="L72" s="8"/>
      <c r="M72" s="8"/>
    </row>
    <row r="73" spans="1:13">
      <c r="A73" s="8"/>
      <c r="B73" s="8"/>
      <c r="C73" s="8"/>
      <c r="D73" s="8"/>
      <c r="E73" s="8"/>
      <c r="F73" s="8"/>
      <c r="G73" s="8"/>
      <c r="H73" s="8"/>
      <c r="I73" s="8"/>
      <c r="J73" s="8"/>
      <c r="K73" s="8"/>
      <c r="L73" s="8"/>
      <c r="M73" s="8"/>
    </row>
    <row r="74" spans="1:13">
      <c r="A74" s="8"/>
      <c r="B74" s="8"/>
      <c r="C74" s="8"/>
      <c r="D74" s="8"/>
      <c r="E74" s="8"/>
      <c r="F74" s="8"/>
      <c r="G74" s="8"/>
      <c r="H74" s="8"/>
      <c r="I74" s="8"/>
      <c r="J74" s="8"/>
      <c r="K74" s="8"/>
      <c r="L74" s="8"/>
      <c r="M74" s="8"/>
    </row>
    <row r="75" spans="1:13">
      <c r="A75" s="8"/>
      <c r="B75" s="8"/>
      <c r="C75" s="8"/>
      <c r="D75" s="8"/>
      <c r="E75" s="8"/>
      <c r="F75" s="8"/>
      <c r="G75" s="8"/>
      <c r="H75" s="8"/>
      <c r="I75" s="8"/>
      <c r="J75" s="8"/>
      <c r="K75" s="8"/>
      <c r="L75" s="8"/>
      <c r="M75" s="8"/>
    </row>
    <row r="76" spans="1:13">
      <c r="A76" s="8"/>
      <c r="B76" s="8"/>
      <c r="C76" s="8"/>
      <c r="D76" s="8"/>
      <c r="E76" s="8"/>
      <c r="F76" s="8"/>
      <c r="G76" s="8"/>
      <c r="H76" s="8"/>
      <c r="I76" s="8"/>
      <c r="J76" s="8"/>
      <c r="K76" s="8"/>
      <c r="L76" s="8"/>
      <c r="M76" s="8"/>
    </row>
    <row r="77" spans="1:13">
      <c r="A77" s="8"/>
      <c r="B77" s="8"/>
      <c r="C77" s="8"/>
      <c r="D77" s="8"/>
      <c r="E77" s="8"/>
      <c r="F77" s="8"/>
      <c r="G77" s="8"/>
      <c r="H77" s="8"/>
      <c r="I77" s="8"/>
      <c r="J77" s="8"/>
      <c r="K77" s="8"/>
      <c r="L77" s="8"/>
      <c r="M77" s="8"/>
    </row>
    <row r="78" spans="1:13">
      <c r="A78" s="8"/>
      <c r="B78" s="8"/>
      <c r="C78" s="8"/>
      <c r="D78" s="8"/>
      <c r="E78" s="8"/>
      <c r="F78" s="8"/>
      <c r="G78" s="8"/>
      <c r="H78" s="8"/>
      <c r="I78" s="8"/>
      <c r="J78" s="8"/>
      <c r="K78" s="8"/>
      <c r="L78" s="8"/>
      <c r="M78" s="8"/>
    </row>
    <row r="79" spans="1:13">
      <c r="A79" s="8"/>
      <c r="B79" s="8"/>
      <c r="C79" s="8"/>
      <c r="D79" s="8"/>
      <c r="E79" s="8"/>
      <c r="F79" s="8"/>
      <c r="G79" s="8"/>
      <c r="H79" s="8"/>
      <c r="I79" s="8"/>
      <c r="J79" s="8"/>
      <c r="K79" s="8"/>
      <c r="L79" s="8"/>
      <c r="M79" s="8"/>
    </row>
    <row r="80" spans="1:13">
      <c r="A80" s="8"/>
      <c r="B80" s="8"/>
      <c r="C80" s="8"/>
      <c r="D80" s="8"/>
      <c r="E80" s="8"/>
      <c r="F80" s="8"/>
      <c r="G80" s="8"/>
      <c r="H80" s="8"/>
      <c r="I80" s="8"/>
      <c r="J80" s="8"/>
      <c r="K80" s="8"/>
      <c r="L80" s="8"/>
      <c r="M80" s="8"/>
    </row>
    <row r="81" spans="1:13">
      <c r="A81" s="8"/>
      <c r="B81" s="8"/>
      <c r="C81" s="8"/>
      <c r="D81" s="8"/>
      <c r="E81" s="8"/>
      <c r="F81" s="8"/>
      <c r="G81" s="8"/>
      <c r="H81" s="8"/>
      <c r="I81" s="8"/>
      <c r="J81" s="8"/>
      <c r="K81" s="8"/>
      <c r="L81" s="8"/>
      <c r="M81" s="8"/>
    </row>
    <row r="82" spans="1:13">
      <c r="A82" s="8"/>
      <c r="B82" s="8"/>
      <c r="C82" s="8"/>
      <c r="D82" s="8"/>
      <c r="E82" s="8"/>
      <c r="F82" s="8"/>
      <c r="G82" s="8"/>
      <c r="H82" s="8"/>
      <c r="I82" s="8"/>
      <c r="J82" s="8"/>
      <c r="K82" s="8"/>
      <c r="L82" s="8"/>
      <c r="M82" s="8"/>
    </row>
    <row r="83" spans="1:13">
      <c r="A83" s="8"/>
      <c r="B83" s="8"/>
      <c r="C83" s="8"/>
      <c r="D83" s="8"/>
      <c r="E83" s="8"/>
      <c r="F83" s="8"/>
      <c r="G83" s="8"/>
      <c r="H83" s="8"/>
      <c r="I83" s="8"/>
      <c r="J83" s="8"/>
      <c r="K83" s="8"/>
      <c r="L83" s="8"/>
      <c r="M83" s="8"/>
    </row>
    <row r="84" spans="1:13">
      <c r="A84" s="8"/>
      <c r="B84" s="8"/>
      <c r="C84" s="8"/>
      <c r="D84" s="8"/>
      <c r="E84" s="8"/>
      <c r="F84" s="8"/>
      <c r="G84" s="8"/>
      <c r="H84" s="8"/>
      <c r="I84" s="8"/>
      <c r="J84" s="8"/>
      <c r="K84" s="8"/>
      <c r="L84" s="8"/>
      <c r="M84" s="8"/>
    </row>
    <row r="85" spans="1:13">
      <c r="A85" s="8"/>
      <c r="B85" s="8"/>
      <c r="C85" s="8"/>
      <c r="D85" s="8"/>
      <c r="E85" s="8"/>
      <c r="F85" s="8"/>
      <c r="G85" s="8"/>
      <c r="H85" s="8"/>
      <c r="I85" s="8"/>
      <c r="J85" s="8"/>
      <c r="K85" s="8"/>
      <c r="L85" s="8"/>
      <c r="M85" s="8"/>
    </row>
    <row r="86" spans="1:13">
      <c r="A86" s="8"/>
      <c r="B86" s="8"/>
      <c r="C86" s="8"/>
      <c r="D86" s="8"/>
      <c r="E86" s="8"/>
      <c r="F86" s="8"/>
      <c r="G86" s="8"/>
      <c r="H86" s="8"/>
      <c r="I86" s="8"/>
      <c r="J86" s="8"/>
      <c r="K86" s="8"/>
      <c r="L86" s="8"/>
      <c r="M86" s="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DAD91-0D8B-4FD9-95DE-2586FBD0B3C7}">
  <sheetPr>
    <tabColor rgb="FFFFFF00"/>
  </sheetPr>
  <dimension ref="A1:AB40"/>
  <sheetViews>
    <sheetView workbookViewId="0">
      <selection activeCell="X38" sqref="X38"/>
    </sheetView>
  </sheetViews>
  <sheetFormatPr defaultRowHeight="12.75"/>
  <cols>
    <col min="1" max="1" width="10.85546875" style="157" bestFit="1" customWidth="1"/>
    <col min="2" max="2" width="13.85546875" customWidth="1"/>
    <col min="10" max="10" width="10.7109375" bestFit="1" customWidth="1"/>
  </cols>
  <sheetData>
    <row r="1" spans="1:28" ht="16.5">
      <c r="A1" s="169"/>
      <c r="B1" s="163"/>
      <c r="C1" s="163"/>
      <c r="D1" s="163"/>
      <c r="E1" s="163"/>
      <c r="F1" s="163"/>
      <c r="G1" s="163"/>
      <c r="H1" s="163"/>
      <c r="I1" s="163"/>
      <c r="J1" s="163"/>
      <c r="K1" s="163"/>
      <c r="L1" s="163"/>
      <c r="M1" s="163"/>
      <c r="N1" s="163"/>
      <c r="O1" s="163"/>
      <c r="P1" s="163"/>
      <c r="Q1" s="163"/>
      <c r="R1" s="163"/>
      <c r="S1" s="163"/>
      <c r="T1" s="163"/>
      <c r="U1" s="163"/>
      <c r="V1" s="163"/>
      <c r="W1" s="163"/>
      <c r="X1" s="163"/>
      <c r="Y1" s="163"/>
      <c r="Z1" s="163"/>
      <c r="AA1" s="163"/>
    </row>
    <row r="2" spans="1:28" ht="16.5">
      <c r="A2" s="170" t="s">
        <v>104</v>
      </c>
      <c r="B2" s="165" t="s">
        <v>105</v>
      </c>
      <c r="C2" s="165" t="s">
        <v>106</v>
      </c>
      <c r="D2" s="165" t="s">
        <v>107</v>
      </c>
      <c r="E2" s="165" t="s">
        <v>108</v>
      </c>
      <c r="F2" s="166" t="s">
        <v>109</v>
      </c>
      <c r="G2" s="166" t="s">
        <v>110</v>
      </c>
      <c r="H2" s="166" t="s">
        <v>111</v>
      </c>
      <c r="I2" s="166" t="s">
        <v>112</v>
      </c>
      <c r="J2" s="176" t="s">
        <v>113</v>
      </c>
      <c r="K2" s="166" t="s">
        <v>114</v>
      </c>
      <c r="L2" s="166" t="s">
        <v>115</v>
      </c>
      <c r="M2" s="166" t="s">
        <v>116</v>
      </c>
      <c r="N2" s="166" t="s">
        <v>117</v>
      </c>
      <c r="O2" s="166" t="s">
        <v>118</v>
      </c>
      <c r="P2" s="166" t="s">
        <v>119</v>
      </c>
      <c r="Q2" s="166" t="s">
        <v>120</v>
      </c>
      <c r="R2" s="166" t="s">
        <v>121</v>
      </c>
      <c r="S2" s="166" t="s">
        <v>122</v>
      </c>
      <c r="T2" s="165" t="s">
        <v>123</v>
      </c>
      <c r="U2" s="165" t="s">
        <v>124</v>
      </c>
      <c r="V2" s="165" t="s">
        <v>125</v>
      </c>
      <c r="W2" s="166" t="s">
        <v>126</v>
      </c>
      <c r="X2" s="163"/>
      <c r="Y2" s="166" t="s">
        <v>127</v>
      </c>
      <c r="Z2" s="166" t="s">
        <v>44</v>
      </c>
      <c r="AA2" s="166" t="s">
        <v>128</v>
      </c>
      <c r="AB2" s="166" t="s">
        <v>69</v>
      </c>
    </row>
    <row r="3" spans="1:28" ht="16.5">
      <c r="A3" s="169" t="str">
        <f>IF(D3="","",Cover!$E$18)</f>
        <v/>
      </c>
      <c r="B3" s="163" t="str">
        <f>IF(D3="","",Cover!$E$10)</f>
        <v/>
      </c>
      <c r="C3" s="163" t="str">
        <f>IFERROR(RANK(T3,$T$3:$T$76,0),"")</f>
        <v/>
      </c>
      <c r="D3" s="163" t="str">
        <f>IF(ISBLANK('Large credit exposures'!B80),"",'Large credit exposures'!B80)</f>
        <v/>
      </c>
      <c r="E3" s="163" t="str">
        <f>IF(ISBLANK('Large credit exposures'!C80),"",'Large credit exposures'!C80)</f>
        <v/>
      </c>
      <c r="F3" s="163" t="str">
        <f>IF(OR('Large credit exposures'!D80=0,ISBLANK('Large credit exposures'!D80)),"",'Large credit exposures'!D80)</f>
        <v/>
      </c>
      <c r="G3" s="163" t="str">
        <f>IF(ISBLANK('Large credit exposures'!E80),"",'Large credit exposures'!E80)</f>
        <v/>
      </c>
      <c r="H3" s="163" t="str">
        <f>IF(ISBLANK('Large credit exposures'!F80),"",'Large credit exposures'!F80)</f>
        <v/>
      </c>
      <c r="I3" s="163" t="str">
        <f>IF(ISBLANK('Large credit exposures'!G80),"",'Large credit exposures'!G80)</f>
        <v/>
      </c>
      <c r="J3" s="163" t="str">
        <f>IF(ISBLANK('Large credit exposures'!H80),"",'Large credit exposures'!H80)</f>
        <v/>
      </c>
      <c r="K3" s="163" t="str">
        <f>IF(ISBLANK('Large credit exposures'!I80),"",'Large credit exposures'!I80)</f>
        <v/>
      </c>
      <c r="L3" s="163" t="str">
        <f>IF(ISBLANK('Large credit exposures'!J80),"",'Large credit exposures'!J80)</f>
        <v/>
      </c>
      <c r="M3" s="163" t="str">
        <f>IF(OR('Large credit exposures'!K80=0,ISBLANK('Large credit exposures'!K80)),"",'Large credit exposures'!K80)</f>
        <v/>
      </c>
      <c r="N3" s="163" t="str">
        <f>IF(OR('Large credit exposures'!L80=0,ISBLANK('Large credit exposures'!L80)),"",'Large credit exposures'!L80)</f>
        <v/>
      </c>
      <c r="O3" s="163" t="str">
        <f>IF(OR('Large credit exposures'!M80=0,ISBLANK('Large credit exposures'!M80)),"",'Large credit exposures'!M80)</f>
        <v/>
      </c>
      <c r="P3" s="163" t="str">
        <f>IF(OR('Large credit exposures'!N80=0,ISBLANK('Large credit exposures'!N80)),"",'Large credit exposures'!N80)</f>
        <v/>
      </c>
      <c r="Q3" s="163" t="str">
        <f>IF(OR('Large credit exposures'!O80=0,ISBLANK('Large credit exposures'!O80)),"",'Large credit exposures'!O80)</f>
        <v/>
      </c>
      <c r="R3" s="163" t="str">
        <f>IF(OR('Large credit exposures'!P80=0,ISBLANK('Large credit exposures'!P80)),"",'Large credit exposures'!P80)</f>
        <v/>
      </c>
      <c r="S3" s="163" t="str">
        <f>IF(OR('Large credit exposures'!Q80=0,ISBLANK('Large credit exposures'!Q80)),"",'Large credit exposures'!Q80)</f>
        <v/>
      </c>
      <c r="T3" s="163" t="str">
        <f>IF(OR('Large credit exposures'!R80=0,ISBLANK('Large credit exposures'!R80)),"",'Large credit exposures'!R80)</f>
        <v/>
      </c>
      <c r="U3" s="163" t="e">
        <f>IF(OR('Large credit exposures'!S80=0,ISBLANK('Large credit exposures'!S80)),"",'Large credit exposures'!S80)</f>
        <v>#DIV/0!</v>
      </c>
      <c r="V3" s="163" t="e">
        <f>IF(OR('Large credit exposures'!T80=0,ISBLANK('Large credit exposures'!T80)),"",'Large credit exposures'!T80)</f>
        <v>#DIV/0!</v>
      </c>
      <c r="W3" s="163" t="str">
        <f>IFERROR(VLOOKUP(_xlfn.AGGREGATE(4,6,Y3:AB3),Lists!Q:R,2,FALSE),"")</f>
        <v/>
      </c>
      <c r="X3" s="163"/>
      <c r="Y3" s="163" t="str">
        <f>IFERROR(VLOOKUP(G3,Lists!I:M,5,FALSE),"")</f>
        <v/>
      </c>
      <c r="Z3" s="163" t="str">
        <f>IFERROR(VLOOKUP(H3,Lists!J:N,5,FALSE),"")</f>
        <v/>
      </c>
      <c r="AA3" s="163" t="str">
        <f>IFERROR(VLOOKUP(I3,Lists!K:O,5,FALSE),"")</f>
        <v/>
      </c>
      <c r="AB3" s="163" t="str">
        <f>IFERROR(VLOOKUP(J3,Lists!L:P,5,FALSE),"")</f>
        <v/>
      </c>
    </row>
    <row r="4" spans="1:28" ht="16.5">
      <c r="A4" s="169" t="str">
        <f>IF(D4="","",Cover!$E$18)</f>
        <v/>
      </c>
      <c r="B4" s="163" t="str">
        <f>IF(D4="","",Cover!$E$10)</f>
        <v/>
      </c>
      <c r="C4" s="163" t="str">
        <f t="shared" ref="C4:C40" si="0">IFERROR(RANK(T4,$T$3:$T$76,0),"")</f>
        <v/>
      </c>
      <c r="D4" s="163" t="str">
        <f>IF(ISBLANK('Large credit exposures'!B81),"",'Large credit exposures'!B81)</f>
        <v/>
      </c>
      <c r="E4" s="163" t="str">
        <f>IF(ISBLANK('Large credit exposures'!C81),"",'Large credit exposures'!C81)</f>
        <v/>
      </c>
      <c r="F4" s="163" t="str">
        <f>IF(OR('Large credit exposures'!D81=0,ISBLANK('Large credit exposures'!D81)),"",'Large credit exposures'!D81)</f>
        <v/>
      </c>
      <c r="G4" s="163" t="str">
        <f>IF(ISBLANK('Large credit exposures'!E81),"",'Large credit exposures'!E81)</f>
        <v/>
      </c>
      <c r="H4" s="163" t="str">
        <f>IF(ISBLANK('Large credit exposures'!F81),"",'Large credit exposures'!F81)</f>
        <v/>
      </c>
      <c r="I4" s="163" t="str">
        <f>IF(ISBLANK('Large credit exposures'!G81),"",'Large credit exposures'!G81)</f>
        <v/>
      </c>
      <c r="J4" s="163" t="str">
        <f>IF(ISBLANK('Large credit exposures'!H81),"",'Large credit exposures'!H81)</f>
        <v/>
      </c>
      <c r="K4" s="163" t="str">
        <f>IF(ISBLANK('Large credit exposures'!I81),"",'Large credit exposures'!I81)</f>
        <v/>
      </c>
      <c r="L4" s="163" t="str">
        <f>IF(ISBLANK('Large credit exposures'!J81),"",'Large credit exposures'!J81)</f>
        <v/>
      </c>
      <c r="M4" s="163" t="str">
        <f>IF(OR('Large credit exposures'!K81=0,ISBLANK('Large credit exposures'!K81)),"",'Large credit exposures'!K81)</f>
        <v/>
      </c>
      <c r="N4" s="163" t="str">
        <f>IF(OR('Large credit exposures'!L81=0,ISBLANK('Large credit exposures'!L81)),"",'Large credit exposures'!L81)</f>
        <v/>
      </c>
      <c r="O4" s="163" t="str">
        <f>IF(OR('Large credit exposures'!M81=0,ISBLANK('Large credit exposures'!M81)),"",'Large credit exposures'!M81)</f>
        <v/>
      </c>
      <c r="P4" s="163" t="str">
        <f>IF(OR('Large credit exposures'!N81=0,ISBLANK('Large credit exposures'!N81)),"",'Large credit exposures'!N81)</f>
        <v/>
      </c>
      <c r="Q4" s="163" t="str">
        <f>IF(OR('Large credit exposures'!O81=0,ISBLANK('Large credit exposures'!O81)),"",'Large credit exposures'!O81)</f>
        <v/>
      </c>
      <c r="R4" s="163" t="str">
        <f>IF(OR('Large credit exposures'!P81=0,ISBLANK('Large credit exposures'!P81)),"",'Large credit exposures'!P81)</f>
        <v/>
      </c>
      <c r="S4" s="163" t="str">
        <f>IF(OR('Large credit exposures'!Q81=0,ISBLANK('Large credit exposures'!Q81)),"",'Large credit exposures'!Q81)</f>
        <v/>
      </c>
      <c r="T4" s="163" t="str">
        <f>IF(OR('Large credit exposures'!R81=0,ISBLANK('Large credit exposures'!R81)),"",'Large credit exposures'!R81)</f>
        <v/>
      </c>
      <c r="U4" s="163" t="e">
        <f>IF(OR('Large credit exposures'!S81=0,ISBLANK('Large credit exposures'!S81)),"",'Large credit exposures'!S81)</f>
        <v>#DIV/0!</v>
      </c>
      <c r="V4" s="163" t="e">
        <f>IF(OR('Large credit exposures'!T81=0,ISBLANK('Large credit exposures'!T81)),"",'Large credit exposures'!T81)</f>
        <v>#DIV/0!</v>
      </c>
      <c r="W4" s="163" t="str">
        <f>IFERROR(VLOOKUP(_xlfn.AGGREGATE(4,6,Y4:AB4),Lists!Q:R,2,FALSE),"")</f>
        <v/>
      </c>
      <c r="X4" s="163"/>
      <c r="Y4" s="163" t="str">
        <f>IFERROR(VLOOKUP(G4,Lists!I:M,5,FALSE),"")</f>
        <v/>
      </c>
      <c r="Z4" s="163" t="str">
        <f>IFERROR(VLOOKUP(H4,Lists!J:N,5,FALSE),"")</f>
        <v/>
      </c>
      <c r="AA4" s="163" t="str">
        <f>IFERROR(VLOOKUP(I4,Lists!K:O,5,FALSE),"")</f>
        <v/>
      </c>
      <c r="AB4" s="163" t="str">
        <f>IFERROR(VLOOKUP(J4,Lists!L:P,5,FALSE),"")</f>
        <v/>
      </c>
    </row>
    <row r="5" spans="1:28" ht="16.5">
      <c r="A5" s="169" t="str">
        <f>IF(D5="","",Cover!$E$18)</f>
        <v/>
      </c>
      <c r="B5" s="163" t="str">
        <f>IF(D5="","",Cover!$E$10)</f>
        <v/>
      </c>
      <c r="C5" s="163" t="str">
        <f t="shared" si="0"/>
        <v/>
      </c>
      <c r="D5" s="163" t="str">
        <f>IF(ISBLANK('Large credit exposures'!B82),"",'Large credit exposures'!B82)</f>
        <v/>
      </c>
      <c r="E5" s="163" t="str">
        <f>IF(ISBLANK('Large credit exposures'!C82),"",'Large credit exposures'!C82)</f>
        <v/>
      </c>
      <c r="F5" s="163" t="str">
        <f>IF(OR('Large credit exposures'!D82=0,ISBLANK('Large credit exposures'!D82)),"",'Large credit exposures'!D82)</f>
        <v/>
      </c>
      <c r="G5" s="163" t="str">
        <f>IF(ISBLANK('Large credit exposures'!E82),"",'Large credit exposures'!E82)</f>
        <v/>
      </c>
      <c r="H5" s="163" t="str">
        <f>IF(ISBLANK('Large credit exposures'!F82),"",'Large credit exposures'!F82)</f>
        <v/>
      </c>
      <c r="I5" s="163" t="str">
        <f>IF(ISBLANK('Large credit exposures'!G82),"",'Large credit exposures'!G82)</f>
        <v/>
      </c>
      <c r="J5" s="163" t="str">
        <f>IF(ISBLANK('Large credit exposures'!H82),"",'Large credit exposures'!H82)</f>
        <v/>
      </c>
      <c r="K5" s="163" t="str">
        <f>IF(ISBLANK('Large credit exposures'!I82),"",'Large credit exposures'!I82)</f>
        <v/>
      </c>
      <c r="L5" s="163" t="str">
        <f>IF(ISBLANK('Large credit exposures'!J82),"",'Large credit exposures'!J82)</f>
        <v/>
      </c>
      <c r="M5" s="163" t="str">
        <f>IF(OR('Large credit exposures'!K82=0,ISBLANK('Large credit exposures'!K82)),"",'Large credit exposures'!K82)</f>
        <v/>
      </c>
      <c r="N5" s="163" t="str">
        <f>IF(OR('Large credit exposures'!L82=0,ISBLANK('Large credit exposures'!L82)),"",'Large credit exposures'!L82)</f>
        <v/>
      </c>
      <c r="O5" s="163" t="str">
        <f>IF(OR('Large credit exposures'!M82=0,ISBLANK('Large credit exposures'!M82)),"",'Large credit exposures'!M82)</f>
        <v/>
      </c>
      <c r="P5" s="163" t="str">
        <f>IF(OR('Large credit exposures'!N82=0,ISBLANK('Large credit exposures'!N82)),"",'Large credit exposures'!N82)</f>
        <v/>
      </c>
      <c r="Q5" s="163" t="str">
        <f>IF(OR('Large credit exposures'!O82=0,ISBLANK('Large credit exposures'!O82)),"",'Large credit exposures'!O82)</f>
        <v/>
      </c>
      <c r="R5" s="163" t="str">
        <f>IF(OR('Large credit exposures'!P82=0,ISBLANK('Large credit exposures'!P82)),"",'Large credit exposures'!P82)</f>
        <v/>
      </c>
      <c r="S5" s="163" t="str">
        <f>IF(OR('Large credit exposures'!Q82=0,ISBLANK('Large credit exposures'!Q82)),"",'Large credit exposures'!Q82)</f>
        <v/>
      </c>
      <c r="T5" s="163" t="str">
        <f>IF(OR('Large credit exposures'!R82=0,ISBLANK('Large credit exposures'!R82)),"",'Large credit exposures'!R82)</f>
        <v/>
      </c>
      <c r="U5" s="163" t="e">
        <f>IF(OR('Large credit exposures'!S82=0,ISBLANK('Large credit exposures'!S82)),"",'Large credit exposures'!S82)</f>
        <v>#DIV/0!</v>
      </c>
      <c r="V5" s="163" t="e">
        <f>IF(OR('Large credit exposures'!T82=0,ISBLANK('Large credit exposures'!T82)),"",'Large credit exposures'!T82)</f>
        <v>#DIV/0!</v>
      </c>
      <c r="W5" s="163" t="str">
        <f>IFERROR(VLOOKUP(_xlfn.AGGREGATE(4,6,Y5:AB5),Lists!Q:R,2,FALSE),"")</f>
        <v/>
      </c>
      <c r="X5" s="163"/>
      <c r="Y5" s="163" t="str">
        <f>IFERROR(VLOOKUP(G5,Lists!I:M,5,FALSE),"")</f>
        <v/>
      </c>
      <c r="Z5" s="163" t="str">
        <f>IFERROR(VLOOKUP(H5,Lists!J:N,5,FALSE),"")</f>
        <v/>
      </c>
      <c r="AA5" s="163" t="str">
        <f>IFERROR(VLOOKUP(I5,Lists!K:O,5,FALSE),"")</f>
        <v/>
      </c>
      <c r="AB5" s="163" t="str">
        <f>IFERROR(VLOOKUP(J5,Lists!L:P,5,FALSE),"")</f>
        <v/>
      </c>
    </row>
    <row r="6" spans="1:28" ht="16.5">
      <c r="A6" s="169" t="str">
        <f>IF(D6="","",Cover!$E$18)</f>
        <v/>
      </c>
      <c r="B6" s="163" t="str">
        <f>IF(D6="","",Cover!$E$10)</f>
        <v/>
      </c>
      <c r="C6" s="163" t="str">
        <f t="shared" si="0"/>
        <v/>
      </c>
      <c r="D6" s="163" t="str">
        <f>IF(ISBLANK('Large credit exposures'!B83),"",'Large credit exposures'!B83)</f>
        <v/>
      </c>
      <c r="E6" s="163" t="str">
        <f>IF(ISBLANK('Large credit exposures'!C83),"",'Large credit exposures'!C83)</f>
        <v/>
      </c>
      <c r="F6" s="163" t="str">
        <f>IF(OR('Large credit exposures'!D83=0,ISBLANK('Large credit exposures'!D83)),"",'Large credit exposures'!D83)</f>
        <v/>
      </c>
      <c r="G6" s="163" t="str">
        <f>IF(ISBLANK('Large credit exposures'!E83),"",'Large credit exposures'!E83)</f>
        <v/>
      </c>
      <c r="H6" s="163" t="str">
        <f>IF(ISBLANK('Large credit exposures'!F83),"",'Large credit exposures'!F83)</f>
        <v/>
      </c>
      <c r="I6" s="163" t="str">
        <f>IF(ISBLANK('Large credit exposures'!G83),"",'Large credit exposures'!G83)</f>
        <v/>
      </c>
      <c r="J6" s="163" t="str">
        <f>IF(ISBLANK('Large credit exposures'!H83),"",'Large credit exposures'!H83)</f>
        <v/>
      </c>
      <c r="K6" s="163" t="str">
        <f>IF(ISBLANK('Large credit exposures'!I83),"",'Large credit exposures'!I83)</f>
        <v/>
      </c>
      <c r="L6" s="163" t="str">
        <f>IF(ISBLANK('Large credit exposures'!J83),"",'Large credit exposures'!J83)</f>
        <v/>
      </c>
      <c r="M6" s="163" t="str">
        <f>IF(OR('Large credit exposures'!K83=0,ISBLANK('Large credit exposures'!K83)),"",'Large credit exposures'!K83)</f>
        <v/>
      </c>
      <c r="N6" s="163" t="str">
        <f>IF(OR('Large credit exposures'!L83=0,ISBLANK('Large credit exposures'!L83)),"",'Large credit exposures'!L83)</f>
        <v/>
      </c>
      <c r="O6" s="163" t="str">
        <f>IF(OR('Large credit exposures'!M83=0,ISBLANK('Large credit exposures'!M83)),"",'Large credit exposures'!M83)</f>
        <v/>
      </c>
      <c r="P6" s="163" t="str">
        <f>IF(OR('Large credit exposures'!N83=0,ISBLANK('Large credit exposures'!N83)),"",'Large credit exposures'!N83)</f>
        <v/>
      </c>
      <c r="Q6" s="163" t="str">
        <f>IF(OR('Large credit exposures'!O83=0,ISBLANK('Large credit exposures'!O83)),"",'Large credit exposures'!O83)</f>
        <v/>
      </c>
      <c r="R6" s="163" t="str">
        <f>IF(OR('Large credit exposures'!P83=0,ISBLANK('Large credit exposures'!P83)),"",'Large credit exposures'!P83)</f>
        <v/>
      </c>
      <c r="S6" s="163" t="str">
        <f>IF(OR('Large credit exposures'!Q83=0,ISBLANK('Large credit exposures'!Q83)),"",'Large credit exposures'!Q83)</f>
        <v/>
      </c>
      <c r="T6" s="163" t="str">
        <f>IF(OR('Large credit exposures'!R83=0,ISBLANK('Large credit exposures'!R83)),"",'Large credit exposures'!R83)</f>
        <v/>
      </c>
      <c r="U6" s="163" t="e">
        <f>IF(OR('Large credit exposures'!S83=0,ISBLANK('Large credit exposures'!S83)),"",'Large credit exposures'!S83)</f>
        <v>#DIV/0!</v>
      </c>
      <c r="V6" s="163" t="e">
        <f>IF(OR('Large credit exposures'!T83=0,ISBLANK('Large credit exposures'!T83)),"",'Large credit exposures'!T83)</f>
        <v>#DIV/0!</v>
      </c>
      <c r="W6" s="163" t="str">
        <f>IFERROR(VLOOKUP(_xlfn.AGGREGATE(4,6,Y6:AB6),Lists!Q:R,2,FALSE),"")</f>
        <v/>
      </c>
      <c r="X6" s="163"/>
      <c r="Y6" s="163" t="str">
        <f>IFERROR(VLOOKUP(G6,Lists!I:M,5,FALSE),"")</f>
        <v/>
      </c>
      <c r="Z6" s="163" t="str">
        <f>IFERROR(VLOOKUP(H6,Lists!J:N,5,FALSE),"")</f>
        <v/>
      </c>
      <c r="AA6" s="163" t="str">
        <f>IFERROR(VLOOKUP(I6,Lists!K:O,5,FALSE),"")</f>
        <v/>
      </c>
      <c r="AB6" s="163" t="str">
        <f>IFERROR(VLOOKUP(J6,Lists!L:P,5,FALSE),"")</f>
        <v/>
      </c>
    </row>
    <row r="7" spans="1:28" ht="16.5">
      <c r="A7" s="169" t="str">
        <f>IF(D7="","",Cover!$E$18)</f>
        <v/>
      </c>
      <c r="B7" s="163" t="str">
        <f>IF(D7="","",Cover!$E$10)</f>
        <v/>
      </c>
      <c r="C7" s="163" t="str">
        <f t="shared" si="0"/>
        <v/>
      </c>
      <c r="D7" s="163" t="str">
        <f>IF(ISBLANK('Large credit exposures'!B84),"",'Large credit exposures'!B84)</f>
        <v/>
      </c>
      <c r="E7" s="163" t="str">
        <f>IF(ISBLANK('Large credit exposures'!C84),"",'Large credit exposures'!C84)</f>
        <v/>
      </c>
      <c r="F7" s="163" t="str">
        <f>IF(OR('Large credit exposures'!D84=0,ISBLANK('Large credit exposures'!D84)),"",'Large credit exposures'!D84)</f>
        <v/>
      </c>
      <c r="G7" s="163" t="str">
        <f>IF(ISBLANK('Large credit exposures'!E84),"",'Large credit exposures'!E84)</f>
        <v/>
      </c>
      <c r="H7" s="163" t="str">
        <f>IF(ISBLANK('Large credit exposures'!F84),"",'Large credit exposures'!F84)</f>
        <v/>
      </c>
      <c r="I7" s="163" t="str">
        <f>IF(ISBLANK('Large credit exposures'!G84),"",'Large credit exposures'!G84)</f>
        <v/>
      </c>
      <c r="J7" s="163" t="str">
        <f>IF(ISBLANK('Large credit exposures'!H84),"",'Large credit exposures'!H84)</f>
        <v/>
      </c>
      <c r="K7" s="163" t="str">
        <f>IF(ISBLANK('Large credit exposures'!I84),"",'Large credit exposures'!I84)</f>
        <v/>
      </c>
      <c r="L7" s="163" t="str">
        <f>IF(ISBLANK('Large credit exposures'!J84),"",'Large credit exposures'!J84)</f>
        <v/>
      </c>
      <c r="M7" s="163" t="str">
        <f>IF(OR('Large credit exposures'!K84=0,ISBLANK('Large credit exposures'!K84)),"",'Large credit exposures'!K84)</f>
        <v/>
      </c>
      <c r="N7" s="163" t="str">
        <f>IF(OR('Large credit exposures'!L84=0,ISBLANK('Large credit exposures'!L84)),"",'Large credit exposures'!L84)</f>
        <v/>
      </c>
      <c r="O7" s="163" t="str">
        <f>IF(OR('Large credit exposures'!M84=0,ISBLANK('Large credit exposures'!M84)),"",'Large credit exposures'!M84)</f>
        <v/>
      </c>
      <c r="P7" s="163" t="str">
        <f>IF(OR('Large credit exposures'!N84=0,ISBLANK('Large credit exposures'!N84)),"",'Large credit exposures'!N84)</f>
        <v/>
      </c>
      <c r="Q7" s="163" t="str">
        <f>IF(OR('Large credit exposures'!O84=0,ISBLANK('Large credit exposures'!O84)),"",'Large credit exposures'!O84)</f>
        <v/>
      </c>
      <c r="R7" s="163" t="str">
        <f>IF(OR('Large credit exposures'!P84=0,ISBLANK('Large credit exposures'!P84)),"",'Large credit exposures'!P84)</f>
        <v/>
      </c>
      <c r="S7" s="163" t="str">
        <f>IF(OR('Large credit exposures'!Q84=0,ISBLANK('Large credit exposures'!Q84)),"",'Large credit exposures'!Q84)</f>
        <v/>
      </c>
      <c r="T7" s="163" t="str">
        <f>IF(OR('Large credit exposures'!R84=0,ISBLANK('Large credit exposures'!R84)),"",'Large credit exposures'!R84)</f>
        <v/>
      </c>
      <c r="U7" s="163" t="e">
        <f>IF(OR('Large credit exposures'!S84=0,ISBLANK('Large credit exposures'!S84)),"",'Large credit exposures'!S84)</f>
        <v>#DIV/0!</v>
      </c>
      <c r="V7" s="163" t="e">
        <f>IF(OR('Large credit exposures'!T84=0,ISBLANK('Large credit exposures'!T84)),"",'Large credit exposures'!T84)</f>
        <v>#DIV/0!</v>
      </c>
      <c r="W7" s="163" t="str">
        <f>IFERROR(VLOOKUP(_xlfn.AGGREGATE(4,6,Y7:AB7),Lists!Q:R,2,FALSE),"")</f>
        <v/>
      </c>
      <c r="X7" s="163"/>
      <c r="Y7" s="163" t="str">
        <f>IFERROR(VLOOKUP(G7,Lists!I:M,5,FALSE),"")</f>
        <v/>
      </c>
      <c r="Z7" s="163" t="str">
        <f>IFERROR(VLOOKUP(H7,Lists!J:N,5,FALSE),"")</f>
        <v/>
      </c>
      <c r="AA7" s="163" t="str">
        <f>IFERROR(VLOOKUP(I7,Lists!K:O,5,FALSE),"")</f>
        <v/>
      </c>
      <c r="AB7" s="163" t="str">
        <f>IFERROR(VLOOKUP(J7,Lists!L:P,5,FALSE),"")</f>
        <v/>
      </c>
    </row>
    <row r="8" spans="1:28" ht="16.5">
      <c r="A8" s="169" t="str">
        <f>IF(D8="","",Cover!$E$18)</f>
        <v/>
      </c>
      <c r="B8" s="163" t="str">
        <f>IF(D8="","",Cover!$E$10)</f>
        <v/>
      </c>
      <c r="C8" s="163" t="str">
        <f t="shared" si="0"/>
        <v/>
      </c>
      <c r="D8" s="163" t="str">
        <f>IF(ISBLANK('Large credit exposures'!B85),"",'Large credit exposures'!B85)</f>
        <v/>
      </c>
      <c r="E8" s="163" t="str">
        <f>IF(ISBLANK('Large credit exposures'!C85),"",'Large credit exposures'!C85)</f>
        <v/>
      </c>
      <c r="F8" s="163" t="str">
        <f>IF(OR('Large credit exposures'!D85=0,ISBLANK('Large credit exposures'!D85)),"",'Large credit exposures'!D85)</f>
        <v/>
      </c>
      <c r="G8" s="163" t="str">
        <f>IF(ISBLANK('Large credit exposures'!E85),"",'Large credit exposures'!E85)</f>
        <v/>
      </c>
      <c r="H8" s="163" t="str">
        <f>IF(ISBLANK('Large credit exposures'!F85),"",'Large credit exposures'!F85)</f>
        <v/>
      </c>
      <c r="I8" s="163" t="str">
        <f>IF(ISBLANK('Large credit exposures'!G85),"",'Large credit exposures'!G85)</f>
        <v/>
      </c>
      <c r="J8" s="163" t="str">
        <f>IF(ISBLANK('Large credit exposures'!H85),"",'Large credit exposures'!H85)</f>
        <v/>
      </c>
      <c r="K8" s="163" t="str">
        <f>IF(ISBLANK('Large credit exposures'!I85),"",'Large credit exposures'!I85)</f>
        <v/>
      </c>
      <c r="L8" s="163" t="str">
        <f>IF(ISBLANK('Large credit exposures'!J85),"",'Large credit exposures'!J85)</f>
        <v/>
      </c>
      <c r="M8" s="163" t="str">
        <f>IF(OR('Large credit exposures'!K85=0,ISBLANK('Large credit exposures'!K85)),"",'Large credit exposures'!K85)</f>
        <v/>
      </c>
      <c r="N8" s="163" t="str">
        <f>IF(OR('Large credit exposures'!L85=0,ISBLANK('Large credit exposures'!L85)),"",'Large credit exposures'!L85)</f>
        <v/>
      </c>
      <c r="O8" s="163" t="str">
        <f>IF(OR('Large credit exposures'!M85=0,ISBLANK('Large credit exposures'!M85)),"",'Large credit exposures'!M85)</f>
        <v/>
      </c>
      <c r="P8" s="163" t="str">
        <f>IF(OR('Large credit exposures'!N85=0,ISBLANK('Large credit exposures'!N85)),"",'Large credit exposures'!N85)</f>
        <v/>
      </c>
      <c r="Q8" s="163" t="str">
        <f>IF(OR('Large credit exposures'!O85=0,ISBLANK('Large credit exposures'!O85)),"",'Large credit exposures'!O85)</f>
        <v/>
      </c>
      <c r="R8" s="163" t="str">
        <f>IF(OR('Large credit exposures'!P85=0,ISBLANK('Large credit exposures'!P85)),"",'Large credit exposures'!P85)</f>
        <v/>
      </c>
      <c r="S8" s="163" t="str">
        <f>IF(OR('Large credit exposures'!Q85=0,ISBLANK('Large credit exposures'!Q85)),"",'Large credit exposures'!Q85)</f>
        <v/>
      </c>
      <c r="T8" s="163" t="str">
        <f>IF(OR('Large credit exposures'!R85=0,ISBLANK('Large credit exposures'!R85)),"",'Large credit exposures'!R85)</f>
        <v/>
      </c>
      <c r="U8" s="163" t="e">
        <f>IF(OR('Large credit exposures'!S85=0,ISBLANK('Large credit exposures'!S85)),"",'Large credit exposures'!S85)</f>
        <v>#DIV/0!</v>
      </c>
      <c r="V8" s="163" t="e">
        <f>IF(OR('Large credit exposures'!T85=0,ISBLANK('Large credit exposures'!T85)),"",'Large credit exposures'!T85)</f>
        <v>#DIV/0!</v>
      </c>
      <c r="W8" s="163" t="str">
        <f>IFERROR(VLOOKUP(_xlfn.AGGREGATE(4,6,Y8:AB8),Lists!Q:R,2,FALSE),"")</f>
        <v/>
      </c>
      <c r="X8" s="163"/>
      <c r="Y8" s="163" t="str">
        <f>IFERROR(VLOOKUP(G8,Lists!I:M,5,FALSE),"")</f>
        <v/>
      </c>
      <c r="Z8" s="163" t="str">
        <f>IFERROR(VLOOKUP(H8,Lists!J:N,5,FALSE),"")</f>
        <v/>
      </c>
      <c r="AA8" s="163" t="str">
        <f>IFERROR(VLOOKUP(I8,Lists!K:O,5,FALSE),"")</f>
        <v/>
      </c>
      <c r="AB8" s="163" t="str">
        <f>IFERROR(VLOOKUP(J8,Lists!L:P,5,FALSE),"")</f>
        <v/>
      </c>
    </row>
    <row r="9" spans="1:28" ht="16.5">
      <c r="A9" s="169" t="str">
        <f>IF(D9="","",Cover!$E$18)</f>
        <v/>
      </c>
      <c r="B9" s="163" t="str">
        <f>IF(D9="","",Cover!$E$10)</f>
        <v/>
      </c>
      <c r="C9" s="163" t="str">
        <f t="shared" si="0"/>
        <v/>
      </c>
      <c r="D9" s="163" t="str">
        <f>IF(ISBLANK('Large credit exposures'!B86),"",'Large credit exposures'!B86)</f>
        <v/>
      </c>
      <c r="E9" s="163" t="str">
        <f>IF(ISBLANK('Large credit exposures'!C86),"",'Large credit exposures'!C86)</f>
        <v/>
      </c>
      <c r="F9" s="163" t="str">
        <f>IF(OR('Large credit exposures'!D86=0,ISBLANK('Large credit exposures'!D86)),"",'Large credit exposures'!D86)</f>
        <v/>
      </c>
      <c r="G9" s="163" t="str">
        <f>IF(ISBLANK('Large credit exposures'!E86),"",'Large credit exposures'!E86)</f>
        <v/>
      </c>
      <c r="H9" s="163" t="str">
        <f>IF(ISBLANK('Large credit exposures'!F86),"",'Large credit exposures'!F86)</f>
        <v/>
      </c>
      <c r="I9" s="163" t="str">
        <f>IF(ISBLANK('Large credit exposures'!G86),"",'Large credit exposures'!G86)</f>
        <v/>
      </c>
      <c r="J9" s="163" t="str">
        <f>IF(ISBLANK('Large credit exposures'!H86),"",'Large credit exposures'!H86)</f>
        <v/>
      </c>
      <c r="K9" s="163" t="str">
        <f>IF(ISBLANK('Large credit exposures'!I86),"",'Large credit exposures'!I86)</f>
        <v/>
      </c>
      <c r="L9" s="163" t="str">
        <f>IF(ISBLANK('Large credit exposures'!J86),"",'Large credit exposures'!J86)</f>
        <v/>
      </c>
      <c r="M9" s="163" t="str">
        <f>IF(OR('Large credit exposures'!K86=0,ISBLANK('Large credit exposures'!K86)),"",'Large credit exposures'!K86)</f>
        <v/>
      </c>
      <c r="N9" s="163" t="str">
        <f>IF(OR('Large credit exposures'!L86=0,ISBLANK('Large credit exposures'!L86)),"",'Large credit exposures'!L86)</f>
        <v/>
      </c>
      <c r="O9" s="163" t="str">
        <f>IF(OR('Large credit exposures'!M86=0,ISBLANK('Large credit exposures'!M86)),"",'Large credit exposures'!M86)</f>
        <v/>
      </c>
      <c r="P9" s="163" t="str">
        <f>IF(OR('Large credit exposures'!N86=0,ISBLANK('Large credit exposures'!N86)),"",'Large credit exposures'!N86)</f>
        <v/>
      </c>
      <c r="Q9" s="163" t="str">
        <f>IF(OR('Large credit exposures'!O86=0,ISBLANK('Large credit exposures'!O86)),"",'Large credit exposures'!O86)</f>
        <v/>
      </c>
      <c r="R9" s="163" t="str">
        <f>IF(OR('Large credit exposures'!P86=0,ISBLANK('Large credit exposures'!P86)),"",'Large credit exposures'!P86)</f>
        <v/>
      </c>
      <c r="S9" s="163" t="str">
        <f>IF(OR('Large credit exposures'!Q86=0,ISBLANK('Large credit exposures'!Q86)),"",'Large credit exposures'!Q86)</f>
        <v/>
      </c>
      <c r="T9" s="163" t="str">
        <f>IF(OR('Large credit exposures'!R86=0,ISBLANK('Large credit exposures'!R86)),"",'Large credit exposures'!R86)</f>
        <v/>
      </c>
      <c r="U9" s="163" t="e">
        <f>IF(OR('Large credit exposures'!S86=0,ISBLANK('Large credit exposures'!S86)),"",'Large credit exposures'!S86)</f>
        <v>#DIV/0!</v>
      </c>
      <c r="V9" s="163" t="e">
        <f>IF(OR('Large credit exposures'!T86=0,ISBLANK('Large credit exposures'!T86)),"",'Large credit exposures'!T86)</f>
        <v>#DIV/0!</v>
      </c>
      <c r="W9" s="163" t="str">
        <f>IFERROR(VLOOKUP(_xlfn.AGGREGATE(4,6,Y9:AB9),Lists!Q:R,2,FALSE),"")</f>
        <v/>
      </c>
      <c r="X9" s="163"/>
      <c r="Y9" s="163" t="str">
        <f>IFERROR(VLOOKUP(G9,Lists!I:M,5,FALSE),"")</f>
        <v/>
      </c>
      <c r="Z9" s="163" t="str">
        <f>IFERROR(VLOOKUP(H9,Lists!J:N,5,FALSE),"")</f>
        <v/>
      </c>
      <c r="AA9" s="163" t="str">
        <f>IFERROR(VLOOKUP(I9,Lists!K:O,5,FALSE),"")</f>
        <v/>
      </c>
      <c r="AB9" s="163" t="str">
        <f>IFERROR(VLOOKUP(J9,Lists!L:P,5,FALSE),"")</f>
        <v/>
      </c>
    </row>
    <row r="10" spans="1:28" ht="16.5">
      <c r="A10" s="169" t="str">
        <f>IF(D10="","",Cover!$E$18)</f>
        <v/>
      </c>
      <c r="B10" s="163" t="str">
        <f>IF(D10="","",Cover!$E$10)</f>
        <v/>
      </c>
      <c r="C10" s="163" t="str">
        <f t="shared" si="0"/>
        <v/>
      </c>
      <c r="D10" s="163" t="str">
        <f>IF(ISBLANK('Large credit exposures'!B87),"",'Large credit exposures'!B87)</f>
        <v/>
      </c>
      <c r="E10" s="163" t="str">
        <f>IF(ISBLANK('Large credit exposures'!C87),"",'Large credit exposures'!C87)</f>
        <v/>
      </c>
      <c r="F10" s="163" t="str">
        <f>IF(OR('Large credit exposures'!D87=0,ISBLANK('Large credit exposures'!D87)),"",'Large credit exposures'!D87)</f>
        <v/>
      </c>
      <c r="G10" s="163" t="str">
        <f>IF(ISBLANK('Large credit exposures'!E87),"",'Large credit exposures'!E87)</f>
        <v/>
      </c>
      <c r="H10" s="163" t="str">
        <f>IF(ISBLANK('Large credit exposures'!F87),"",'Large credit exposures'!F87)</f>
        <v/>
      </c>
      <c r="I10" s="163" t="str">
        <f>IF(ISBLANK('Large credit exposures'!G87),"",'Large credit exposures'!G87)</f>
        <v/>
      </c>
      <c r="J10" s="163" t="str">
        <f>IF(ISBLANK('Large credit exposures'!H87),"",'Large credit exposures'!H87)</f>
        <v/>
      </c>
      <c r="K10" s="163" t="str">
        <f>IF(ISBLANK('Large credit exposures'!I87),"",'Large credit exposures'!I87)</f>
        <v/>
      </c>
      <c r="L10" s="163" t="str">
        <f>IF(ISBLANK('Large credit exposures'!J87),"",'Large credit exposures'!J87)</f>
        <v/>
      </c>
      <c r="M10" s="163" t="str">
        <f>IF(OR('Large credit exposures'!K87=0,ISBLANK('Large credit exposures'!K87)),"",'Large credit exposures'!K87)</f>
        <v/>
      </c>
      <c r="N10" s="163" t="str">
        <f>IF(OR('Large credit exposures'!L87=0,ISBLANK('Large credit exposures'!L87)),"",'Large credit exposures'!L87)</f>
        <v/>
      </c>
      <c r="O10" s="163" t="str">
        <f>IF(OR('Large credit exposures'!M87=0,ISBLANK('Large credit exposures'!M87)),"",'Large credit exposures'!M87)</f>
        <v/>
      </c>
      <c r="P10" s="163" t="str">
        <f>IF(OR('Large credit exposures'!N87=0,ISBLANK('Large credit exposures'!N87)),"",'Large credit exposures'!N87)</f>
        <v/>
      </c>
      <c r="Q10" s="163" t="str">
        <f>IF(OR('Large credit exposures'!O87=0,ISBLANK('Large credit exposures'!O87)),"",'Large credit exposures'!O87)</f>
        <v/>
      </c>
      <c r="R10" s="163" t="str">
        <f>IF(OR('Large credit exposures'!P87=0,ISBLANK('Large credit exposures'!P87)),"",'Large credit exposures'!P87)</f>
        <v/>
      </c>
      <c r="S10" s="163" t="str">
        <f>IF(OR('Large credit exposures'!Q87=0,ISBLANK('Large credit exposures'!Q87)),"",'Large credit exposures'!Q87)</f>
        <v/>
      </c>
      <c r="T10" s="163" t="str">
        <f>IF(OR('Large credit exposures'!R87=0,ISBLANK('Large credit exposures'!R87)),"",'Large credit exposures'!R87)</f>
        <v/>
      </c>
      <c r="U10" s="163" t="e">
        <f>IF(OR('Large credit exposures'!S87=0,ISBLANK('Large credit exposures'!S87)),"",'Large credit exposures'!S87)</f>
        <v>#DIV/0!</v>
      </c>
      <c r="V10" s="163" t="e">
        <f>IF(OR('Large credit exposures'!T87=0,ISBLANK('Large credit exposures'!T87)),"",'Large credit exposures'!T87)</f>
        <v>#DIV/0!</v>
      </c>
      <c r="W10" s="163" t="str">
        <f>IFERROR(VLOOKUP(_xlfn.AGGREGATE(4,6,Y10:AB10),Lists!Q:R,2,FALSE),"")</f>
        <v/>
      </c>
      <c r="X10" s="163"/>
      <c r="Y10" s="163" t="str">
        <f>IFERROR(VLOOKUP(G10,Lists!I:M,5,FALSE),"")</f>
        <v/>
      </c>
      <c r="Z10" s="163" t="str">
        <f>IFERROR(VLOOKUP(H10,Lists!J:N,5,FALSE),"")</f>
        <v/>
      </c>
      <c r="AA10" s="163" t="str">
        <f>IFERROR(VLOOKUP(I10,Lists!K:O,5,FALSE),"")</f>
        <v/>
      </c>
      <c r="AB10" s="163" t="str">
        <f>IFERROR(VLOOKUP(J10,Lists!L:P,5,FALSE),"")</f>
        <v/>
      </c>
    </row>
    <row r="11" spans="1:28" ht="16.5">
      <c r="A11" s="169" t="str">
        <f>IF(D11="","",Cover!$E$18)</f>
        <v/>
      </c>
      <c r="B11" s="163" t="str">
        <f>IF(D11="","",Cover!$E$10)</f>
        <v/>
      </c>
      <c r="C11" s="163" t="str">
        <f t="shared" si="0"/>
        <v/>
      </c>
      <c r="D11" s="163" t="str">
        <f>IF(ISBLANK('Large credit exposures'!B88),"",'Large credit exposures'!B88)</f>
        <v/>
      </c>
      <c r="E11" s="163" t="str">
        <f>IF(ISBLANK('Large credit exposures'!C88),"",'Large credit exposures'!C88)</f>
        <v/>
      </c>
      <c r="F11" s="163" t="str">
        <f>IF(OR('Large credit exposures'!D88=0,ISBLANK('Large credit exposures'!D88)),"",'Large credit exposures'!D88)</f>
        <v/>
      </c>
      <c r="G11" s="163" t="str">
        <f>IF(ISBLANK('Large credit exposures'!E88),"",'Large credit exposures'!E88)</f>
        <v/>
      </c>
      <c r="H11" s="163" t="str">
        <f>IF(ISBLANK('Large credit exposures'!F88),"",'Large credit exposures'!F88)</f>
        <v/>
      </c>
      <c r="I11" s="163" t="str">
        <f>IF(ISBLANK('Large credit exposures'!G88),"",'Large credit exposures'!G88)</f>
        <v/>
      </c>
      <c r="J11" s="163" t="str">
        <f>IF(ISBLANK('Large credit exposures'!H88),"",'Large credit exposures'!H88)</f>
        <v/>
      </c>
      <c r="K11" s="163" t="str">
        <f>IF(ISBLANK('Large credit exposures'!I88),"",'Large credit exposures'!I88)</f>
        <v/>
      </c>
      <c r="L11" s="163" t="str">
        <f>IF(ISBLANK('Large credit exposures'!J88),"",'Large credit exposures'!J88)</f>
        <v/>
      </c>
      <c r="M11" s="163" t="str">
        <f>IF(OR('Large credit exposures'!K88=0,ISBLANK('Large credit exposures'!K88)),"",'Large credit exposures'!K88)</f>
        <v/>
      </c>
      <c r="N11" s="163" t="str">
        <f>IF(OR('Large credit exposures'!L88=0,ISBLANK('Large credit exposures'!L88)),"",'Large credit exposures'!L88)</f>
        <v/>
      </c>
      <c r="O11" s="163" t="str">
        <f>IF(OR('Large credit exposures'!M88=0,ISBLANK('Large credit exposures'!M88)),"",'Large credit exposures'!M88)</f>
        <v/>
      </c>
      <c r="P11" s="163" t="str">
        <f>IF(OR('Large credit exposures'!N88=0,ISBLANK('Large credit exposures'!N88)),"",'Large credit exposures'!N88)</f>
        <v/>
      </c>
      <c r="Q11" s="163" t="str">
        <f>IF(OR('Large credit exposures'!O88=0,ISBLANK('Large credit exposures'!O88)),"",'Large credit exposures'!O88)</f>
        <v/>
      </c>
      <c r="R11" s="163" t="str">
        <f>IF(OR('Large credit exposures'!P88=0,ISBLANK('Large credit exposures'!P88)),"",'Large credit exposures'!P88)</f>
        <v/>
      </c>
      <c r="S11" s="163" t="str">
        <f>IF(OR('Large credit exposures'!Q88=0,ISBLANK('Large credit exposures'!Q88)),"",'Large credit exposures'!Q88)</f>
        <v/>
      </c>
      <c r="T11" s="163" t="str">
        <f>IF(OR('Large credit exposures'!R88=0,ISBLANK('Large credit exposures'!R88)),"",'Large credit exposures'!R88)</f>
        <v/>
      </c>
      <c r="U11" s="163" t="e">
        <f>IF(OR('Large credit exposures'!S88=0,ISBLANK('Large credit exposures'!S88)),"",'Large credit exposures'!S88)</f>
        <v>#DIV/0!</v>
      </c>
      <c r="V11" s="163" t="e">
        <f>IF(OR('Large credit exposures'!T88=0,ISBLANK('Large credit exposures'!T88)),"",'Large credit exposures'!T88)</f>
        <v>#DIV/0!</v>
      </c>
      <c r="W11" s="163" t="str">
        <f>IFERROR(VLOOKUP(_xlfn.AGGREGATE(4,6,Y11:AB11),Lists!Q:R,2,FALSE),"")</f>
        <v/>
      </c>
      <c r="X11" s="163"/>
      <c r="Y11" s="163" t="str">
        <f>IFERROR(VLOOKUP(G11,Lists!I:M,5,FALSE),"")</f>
        <v/>
      </c>
      <c r="Z11" s="163" t="str">
        <f>IFERROR(VLOOKUP(H11,Lists!J:N,5,FALSE),"")</f>
        <v/>
      </c>
      <c r="AA11" s="163" t="str">
        <f>IFERROR(VLOOKUP(I11,Lists!K:O,5,FALSE),"")</f>
        <v/>
      </c>
      <c r="AB11" s="163" t="str">
        <f>IFERROR(VLOOKUP(J11,Lists!L:P,5,FALSE),"")</f>
        <v/>
      </c>
    </row>
    <row r="12" spans="1:28" ht="16.5">
      <c r="A12" s="169" t="str">
        <f>IF(D12="","",Cover!$E$18)</f>
        <v/>
      </c>
      <c r="B12" s="163" t="str">
        <f>IF(D12="","",Cover!$E$10)</f>
        <v/>
      </c>
      <c r="C12" s="163" t="str">
        <f t="shared" si="0"/>
        <v/>
      </c>
      <c r="D12" s="163" t="str">
        <f>IF(ISBLANK('Large credit exposures'!B89),"",'Large credit exposures'!B89)</f>
        <v/>
      </c>
      <c r="E12" s="163" t="str">
        <f>IF(ISBLANK('Large credit exposures'!C89),"",'Large credit exposures'!C89)</f>
        <v/>
      </c>
      <c r="F12" s="163" t="str">
        <f>IF(OR('Large credit exposures'!D89=0,ISBLANK('Large credit exposures'!D89)),"",'Large credit exposures'!D89)</f>
        <v/>
      </c>
      <c r="G12" s="163" t="str">
        <f>IF(ISBLANK('Large credit exposures'!E89),"",'Large credit exposures'!E89)</f>
        <v/>
      </c>
      <c r="H12" s="163" t="str">
        <f>IF(ISBLANK('Large credit exposures'!F89),"",'Large credit exposures'!F89)</f>
        <v/>
      </c>
      <c r="I12" s="163" t="str">
        <f>IF(ISBLANK('Large credit exposures'!G89),"",'Large credit exposures'!G89)</f>
        <v/>
      </c>
      <c r="J12" s="163" t="str">
        <f>IF(ISBLANK('Large credit exposures'!H89),"",'Large credit exposures'!H89)</f>
        <v/>
      </c>
      <c r="K12" s="163" t="str">
        <f>IF(ISBLANK('Large credit exposures'!I89),"",'Large credit exposures'!I89)</f>
        <v/>
      </c>
      <c r="L12" s="163" t="str">
        <f>IF(ISBLANK('Large credit exposures'!J89),"",'Large credit exposures'!J89)</f>
        <v/>
      </c>
      <c r="M12" s="163" t="str">
        <f>IF(OR('Large credit exposures'!K89=0,ISBLANK('Large credit exposures'!K89)),"",'Large credit exposures'!K89)</f>
        <v/>
      </c>
      <c r="N12" s="163" t="str">
        <f>IF(OR('Large credit exposures'!L89=0,ISBLANK('Large credit exposures'!L89)),"",'Large credit exposures'!L89)</f>
        <v/>
      </c>
      <c r="O12" s="163" t="str">
        <f>IF(OR('Large credit exposures'!M89=0,ISBLANK('Large credit exposures'!M89)),"",'Large credit exposures'!M89)</f>
        <v/>
      </c>
      <c r="P12" s="163" t="str">
        <f>IF(OR('Large credit exposures'!N89=0,ISBLANK('Large credit exposures'!N89)),"",'Large credit exposures'!N89)</f>
        <v/>
      </c>
      <c r="Q12" s="163" t="str">
        <f>IF(OR('Large credit exposures'!O89=0,ISBLANK('Large credit exposures'!O89)),"",'Large credit exposures'!O89)</f>
        <v/>
      </c>
      <c r="R12" s="163" t="str">
        <f>IF(OR('Large credit exposures'!P89=0,ISBLANK('Large credit exposures'!P89)),"",'Large credit exposures'!P89)</f>
        <v/>
      </c>
      <c r="S12" s="163" t="str">
        <f>IF(OR('Large credit exposures'!Q89=0,ISBLANK('Large credit exposures'!Q89)),"",'Large credit exposures'!Q89)</f>
        <v/>
      </c>
      <c r="T12" s="163" t="str">
        <f>IF(OR('Large credit exposures'!R89=0,ISBLANK('Large credit exposures'!R89)),"",'Large credit exposures'!R89)</f>
        <v/>
      </c>
      <c r="U12" s="163" t="e">
        <f>IF(OR('Large credit exposures'!S89=0,ISBLANK('Large credit exposures'!S89)),"",'Large credit exposures'!S89)</f>
        <v>#DIV/0!</v>
      </c>
      <c r="V12" s="163" t="e">
        <f>IF(OR('Large credit exposures'!T89=0,ISBLANK('Large credit exposures'!T89)),"",'Large credit exposures'!T89)</f>
        <v>#DIV/0!</v>
      </c>
      <c r="W12" s="163" t="str">
        <f>IFERROR(VLOOKUP(_xlfn.AGGREGATE(4,6,Y12:AB12),Lists!Q:R,2,FALSE),"")</f>
        <v/>
      </c>
      <c r="X12" s="163"/>
      <c r="Y12" s="163" t="str">
        <f>IFERROR(VLOOKUP(G12,Lists!I:M,5,FALSE),"")</f>
        <v/>
      </c>
      <c r="Z12" s="163" t="str">
        <f>IFERROR(VLOOKUP(H12,Lists!J:N,5,FALSE),"")</f>
        <v/>
      </c>
      <c r="AA12" s="163" t="str">
        <f>IFERROR(VLOOKUP(I12,Lists!K:O,5,FALSE),"")</f>
        <v/>
      </c>
      <c r="AB12" s="163" t="str">
        <f>IFERROR(VLOOKUP(J12,Lists!L:P,5,FALSE),"")</f>
        <v/>
      </c>
    </row>
    <row r="13" spans="1:28" ht="16.5">
      <c r="A13" s="169" t="str">
        <f>IF(D13="","",Cover!$E$18)</f>
        <v/>
      </c>
      <c r="B13" s="163" t="str">
        <f>IF(D13="","",Cover!$E$10)</f>
        <v/>
      </c>
      <c r="C13" s="163" t="str">
        <f t="shared" si="0"/>
        <v/>
      </c>
      <c r="D13" s="163" t="str">
        <f>IF(ISBLANK('Large credit exposures'!B90),"",'Large credit exposures'!B90)</f>
        <v/>
      </c>
      <c r="E13" s="163" t="str">
        <f>IF(ISBLANK('Large credit exposures'!C90),"",'Large credit exposures'!C90)</f>
        <v/>
      </c>
      <c r="F13" s="163" t="str">
        <f>IF(OR('Large credit exposures'!D90=0,ISBLANK('Large credit exposures'!D90)),"",'Large credit exposures'!D90)</f>
        <v/>
      </c>
      <c r="G13" s="163" t="str">
        <f>IF(ISBLANK('Large credit exposures'!E90),"",'Large credit exposures'!E90)</f>
        <v/>
      </c>
      <c r="H13" s="163" t="str">
        <f>IF(ISBLANK('Large credit exposures'!F90),"",'Large credit exposures'!F90)</f>
        <v/>
      </c>
      <c r="I13" s="163" t="str">
        <f>IF(ISBLANK('Large credit exposures'!G90),"",'Large credit exposures'!G90)</f>
        <v/>
      </c>
      <c r="J13" s="163" t="str">
        <f>IF(ISBLANK('Large credit exposures'!H90),"",'Large credit exposures'!H90)</f>
        <v/>
      </c>
      <c r="K13" s="163" t="str">
        <f>IF(ISBLANK('Large credit exposures'!I90),"",'Large credit exposures'!I90)</f>
        <v/>
      </c>
      <c r="L13" s="163" t="str">
        <f>IF(ISBLANK('Large credit exposures'!J90),"",'Large credit exposures'!J90)</f>
        <v/>
      </c>
      <c r="M13" s="163" t="str">
        <f>IF(OR('Large credit exposures'!K90=0,ISBLANK('Large credit exposures'!K90)),"",'Large credit exposures'!K90)</f>
        <v/>
      </c>
      <c r="N13" s="163" t="str">
        <f>IF(OR('Large credit exposures'!L90=0,ISBLANK('Large credit exposures'!L90)),"",'Large credit exposures'!L90)</f>
        <v/>
      </c>
      <c r="O13" s="163" t="str">
        <f>IF(OR('Large credit exposures'!M90=0,ISBLANK('Large credit exposures'!M90)),"",'Large credit exposures'!M90)</f>
        <v/>
      </c>
      <c r="P13" s="163" t="str">
        <f>IF(OR('Large credit exposures'!N90=0,ISBLANK('Large credit exposures'!N90)),"",'Large credit exposures'!N90)</f>
        <v/>
      </c>
      <c r="Q13" s="163" t="str">
        <f>IF(OR('Large credit exposures'!O90=0,ISBLANK('Large credit exposures'!O90)),"",'Large credit exposures'!O90)</f>
        <v/>
      </c>
      <c r="R13" s="163" t="str">
        <f>IF(OR('Large credit exposures'!P90=0,ISBLANK('Large credit exposures'!P90)),"",'Large credit exposures'!P90)</f>
        <v/>
      </c>
      <c r="S13" s="163" t="str">
        <f>IF(OR('Large credit exposures'!Q90=0,ISBLANK('Large credit exposures'!Q90)),"",'Large credit exposures'!Q90)</f>
        <v/>
      </c>
      <c r="T13" s="163" t="str">
        <f>IF(OR('Large credit exposures'!R90=0,ISBLANK('Large credit exposures'!R90)),"",'Large credit exposures'!R90)</f>
        <v/>
      </c>
      <c r="U13" s="163" t="e">
        <f>IF(OR('Large credit exposures'!S90=0,ISBLANK('Large credit exposures'!S90)),"",'Large credit exposures'!S90)</f>
        <v>#DIV/0!</v>
      </c>
      <c r="V13" s="163" t="e">
        <f>IF(OR('Large credit exposures'!T90=0,ISBLANK('Large credit exposures'!T90)),"",'Large credit exposures'!T90)</f>
        <v>#DIV/0!</v>
      </c>
      <c r="W13" s="163" t="str">
        <f>IFERROR(VLOOKUP(_xlfn.AGGREGATE(4,6,Y13:AB13),Lists!Q:R,2,FALSE),"")</f>
        <v/>
      </c>
      <c r="X13" s="163"/>
      <c r="Y13" s="163" t="str">
        <f>IFERROR(VLOOKUP(G13,Lists!I:M,5,FALSE),"")</f>
        <v/>
      </c>
      <c r="Z13" s="163" t="str">
        <f>IFERROR(VLOOKUP(H13,Lists!J:N,5,FALSE),"")</f>
        <v/>
      </c>
      <c r="AA13" s="163" t="str">
        <f>IFERROR(VLOOKUP(I13,Lists!K:O,5,FALSE),"")</f>
        <v/>
      </c>
      <c r="AB13" s="163" t="str">
        <f>IFERROR(VLOOKUP(J13,Lists!L:P,5,FALSE),"")</f>
        <v/>
      </c>
    </row>
    <row r="14" spans="1:28" ht="16.5">
      <c r="A14" s="169" t="str">
        <f>IF(D14="","",Cover!$E$18)</f>
        <v/>
      </c>
      <c r="B14" s="163" t="str">
        <f>IF(D14="","",Cover!$E$10)</f>
        <v/>
      </c>
      <c r="C14" s="163" t="str">
        <f t="shared" si="0"/>
        <v/>
      </c>
      <c r="D14" s="163" t="str">
        <f>IF(ISBLANK('Large credit exposures'!B91),"",'Large credit exposures'!B91)</f>
        <v/>
      </c>
      <c r="E14" s="163" t="str">
        <f>IF(ISBLANK('Large credit exposures'!C91),"",'Large credit exposures'!C91)</f>
        <v/>
      </c>
      <c r="F14" s="163" t="str">
        <f>IF(OR('Large credit exposures'!D91=0,ISBLANK('Large credit exposures'!D91)),"",'Large credit exposures'!D91)</f>
        <v/>
      </c>
      <c r="G14" s="163" t="str">
        <f>IF(ISBLANK('Large credit exposures'!E91),"",'Large credit exposures'!E91)</f>
        <v/>
      </c>
      <c r="H14" s="163" t="str">
        <f>IF(ISBLANK('Large credit exposures'!F91),"",'Large credit exposures'!F91)</f>
        <v/>
      </c>
      <c r="I14" s="163" t="str">
        <f>IF(ISBLANK('Large credit exposures'!G91),"",'Large credit exposures'!G91)</f>
        <v/>
      </c>
      <c r="J14" s="163" t="str">
        <f>IF(ISBLANK('Large credit exposures'!H91),"",'Large credit exposures'!H91)</f>
        <v/>
      </c>
      <c r="K14" s="163" t="str">
        <f>IF(ISBLANK('Large credit exposures'!I91),"",'Large credit exposures'!I91)</f>
        <v/>
      </c>
      <c r="L14" s="163" t="str">
        <f>IF(ISBLANK('Large credit exposures'!J91),"",'Large credit exposures'!J91)</f>
        <v/>
      </c>
      <c r="M14" s="163" t="str">
        <f>IF(OR('Large credit exposures'!K91=0,ISBLANK('Large credit exposures'!K91)),"",'Large credit exposures'!K91)</f>
        <v/>
      </c>
      <c r="N14" s="163" t="str">
        <f>IF(OR('Large credit exposures'!L91=0,ISBLANK('Large credit exposures'!L91)),"",'Large credit exposures'!L91)</f>
        <v/>
      </c>
      <c r="O14" s="163" t="str">
        <f>IF(OR('Large credit exposures'!M91=0,ISBLANK('Large credit exposures'!M91)),"",'Large credit exposures'!M91)</f>
        <v/>
      </c>
      <c r="P14" s="163" t="str">
        <f>IF(OR('Large credit exposures'!N91=0,ISBLANK('Large credit exposures'!N91)),"",'Large credit exposures'!N91)</f>
        <v/>
      </c>
      <c r="Q14" s="163" t="str">
        <f>IF(OR('Large credit exposures'!O91=0,ISBLANK('Large credit exposures'!O91)),"",'Large credit exposures'!O91)</f>
        <v/>
      </c>
      <c r="R14" s="163" t="str">
        <f>IF(OR('Large credit exposures'!P91=0,ISBLANK('Large credit exposures'!P91)),"",'Large credit exposures'!P91)</f>
        <v/>
      </c>
      <c r="S14" s="163" t="str">
        <f>IF(OR('Large credit exposures'!Q91=0,ISBLANK('Large credit exposures'!Q91)),"",'Large credit exposures'!Q91)</f>
        <v/>
      </c>
      <c r="T14" s="163" t="str">
        <f>IF(OR('Large credit exposures'!R91=0,ISBLANK('Large credit exposures'!R91)),"",'Large credit exposures'!R91)</f>
        <v/>
      </c>
      <c r="U14" s="163" t="e">
        <f>IF(OR('Large credit exposures'!S91=0,ISBLANK('Large credit exposures'!S91)),"",'Large credit exposures'!S91)</f>
        <v>#DIV/0!</v>
      </c>
      <c r="V14" s="163" t="e">
        <f>IF(OR('Large credit exposures'!T91=0,ISBLANK('Large credit exposures'!T91)),"",'Large credit exposures'!T91)</f>
        <v>#DIV/0!</v>
      </c>
      <c r="W14" s="163" t="str">
        <f>IFERROR(VLOOKUP(_xlfn.AGGREGATE(4,6,Y14:AB14),Lists!Q:R,2,FALSE),"")</f>
        <v/>
      </c>
      <c r="X14" s="163"/>
      <c r="Y14" s="163" t="str">
        <f>IFERROR(VLOOKUP(G14,Lists!I:M,5,FALSE),"")</f>
        <v/>
      </c>
      <c r="Z14" s="163" t="str">
        <f>IFERROR(VLOOKUP(H14,Lists!J:N,5,FALSE),"")</f>
        <v/>
      </c>
      <c r="AA14" s="163" t="str">
        <f>IFERROR(VLOOKUP(I14,Lists!K:O,5,FALSE),"")</f>
        <v/>
      </c>
      <c r="AB14" s="163" t="str">
        <f>IFERROR(VLOOKUP(J14,Lists!L:P,5,FALSE),"")</f>
        <v/>
      </c>
    </row>
    <row r="15" spans="1:28" ht="16.5">
      <c r="A15" s="169" t="str">
        <f>IF(D15="","",Cover!$E$18)</f>
        <v/>
      </c>
      <c r="B15" s="163" t="str">
        <f>IF(D15="","",Cover!$E$10)</f>
        <v/>
      </c>
      <c r="C15" s="163" t="str">
        <f t="shared" si="0"/>
        <v/>
      </c>
      <c r="D15" s="163" t="str">
        <f>IF(ISBLANK('Large credit exposures'!B92),"",'Large credit exposures'!B92)</f>
        <v/>
      </c>
      <c r="E15" s="163" t="str">
        <f>IF(ISBLANK('Large credit exposures'!C92),"",'Large credit exposures'!C92)</f>
        <v/>
      </c>
      <c r="F15" s="163" t="str">
        <f>IF(OR('Large credit exposures'!D92=0,ISBLANK('Large credit exposures'!D92)),"",'Large credit exposures'!D92)</f>
        <v/>
      </c>
      <c r="G15" s="163" t="str">
        <f>IF(ISBLANK('Large credit exposures'!E92),"",'Large credit exposures'!E92)</f>
        <v/>
      </c>
      <c r="H15" s="163" t="str">
        <f>IF(ISBLANK('Large credit exposures'!F92),"",'Large credit exposures'!F92)</f>
        <v/>
      </c>
      <c r="I15" s="163" t="str">
        <f>IF(ISBLANK('Large credit exposures'!G92),"",'Large credit exposures'!G92)</f>
        <v/>
      </c>
      <c r="J15" s="163" t="str">
        <f>IF(ISBLANK('Large credit exposures'!H92),"",'Large credit exposures'!H92)</f>
        <v/>
      </c>
      <c r="K15" s="163" t="str">
        <f>IF(ISBLANK('Large credit exposures'!I92),"",'Large credit exposures'!I92)</f>
        <v/>
      </c>
      <c r="L15" s="163" t="str">
        <f>IF(ISBLANK('Large credit exposures'!J92),"",'Large credit exposures'!J92)</f>
        <v/>
      </c>
      <c r="M15" s="163" t="str">
        <f>IF(OR('Large credit exposures'!K92=0,ISBLANK('Large credit exposures'!K92)),"",'Large credit exposures'!K92)</f>
        <v/>
      </c>
      <c r="N15" s="163" t="str">
        <f>IF(OR('Large credit exposures'!L92=0,ISBLANK('Large credit exposures'!L92)),"",'Large credit exposures'!L92)</f>
        <v/>
      </c>
      <c r="O15" s="163" t="str">
        <f>IF(OR('Large credit exposures'!M92=0,ISBLANK('Large credit exposures'!M92)),"",'Large credit exposures'!M92)</f>
        <v/>
      </c>
      <c r="P15" s="163" t="str">
        <f>IF(OR('Large credit exposures'!N92=0,ISBLANK('Large credit exposures'!N92)),"",'Large credit exposures'!N92)</f>
        <v/>
      </c>
      <c r="Q15" s="163" t="str">
        <f>IF(OR('Large credit exposures'!O92=0,ISBLANK('Large credit exposures'!O92)),"",'Large credit exposures'!O92)</f>
        <v/>
      </c>
      <c r="R15" s="163" t="str">
        <f>IF(OR('Large credit exposures'!P92=0,ISBLANK('Large credit exposures'!P92)),"",'Large credit exposures'!P92)</f>
        <v/>
      </c>
      <c r="S15" s="163" t="str">
        <f>IF(OR('Large credit exposures'!Q92=0,ISBLANK('Large credit exposures'!Q92)),"",'Large credit exposures'!Q92)</f>
        <v/>
      </c>
      <c r="T15" s="163" t="str">
        <f>IF(OR('Large credit exposures'!R92=0,ISBLANK('Large credit exposures'!R92)),"",'Large credit exposures'!R92)</f>
        <v/>
      </c>
      <c r="U15" s="163" t="e">
        <f>IF(OR('Large credit exposures'!S92=0,ISBLANK('Large credit exposures'!S92)),"",'Large credit exposures'!S92)</f>
        <v>#DIV/0!</v>
      </c>
      <c r="V15" s="163" t="e">
        <f>IF(OR('Large credit exposures'!T92=0,ISBLANK('Large credit exposures'!T92)),"",'Large credit exposures'!T92)</f>
        <v>#DIV/0!</v>
      </c>
      <c r="W15" s="163" t="str">
        <f>IFERROR(VLOOKUP(_xlfn.AGGREGATE(4,6,Y15:AB15),Lists!Q:R,2,FALSE),"")</f>
        <v/>
      </c>
      <c r="X15" s="163"/>
      <c r="Y15" s="163" t="str">
        <f>IFERROR(VLOOKUP(G15,Lists!I:M,5,FALSE),"")</f>
        <v/>
      </c>
      <c r="Z15" s="163" t="str">
        <f>IFERROR(VLOOKUP(H15,Lists!J:N,5,FALSE),"")</f>
        <v/>
      </c>
      <c r="AA15" s="163" t="str">
        <f>IFERROR(VLOOKUP(I15,Lists!K:O,5,FALSE),"")</f>
        <v/>
      </c>
      <c r="AB15" s="163" t="str">
        <f>IFERROR(VLOOKUP(J15,Lists!L:P,5,FALSE),"")</f>
        <v/>
      </c>
    </row>
    <row r="16" spans="1:28" ht="16.5">
      <c r="A16" s="169" t="str">
        <f>IF(D16="","",Cover!$E$18)</f>
        <v/>
      </c>
      <c r="B16" s="163" t="str">
        <f>IF(D16="","",Cover!$E$10)</f>
        <v/>
      </c>
      <c r="C16" s="163" t="str">
        <f t="shared" si="0"/>
        <v/>
      </c>
      <c r="D16" s="163" t="str">
        <f>IF(ISBLANK('Large credit exposures'!B93),"",'Large credit exposures'!B93)</f>
        <v/>
      </c>
      <c r="E16" s="163" t="str">
        <f>IF(ISBLANK('Large credit exposures'!C93),"",'Large credit exposures'!C93)</f>
        <v/>
      </c>
      <c r="F16" s="163" t="str">
        <f>IF(OR('Large credit exposures'!D93=0,ISBLANK('Large credit exposures'!D93)),"",'Large credit exposures'!D93)</f>
        <v/>
      </c>
      <c r="G16" s="163" t="str">
        <f>IF(ISBLANK('Large credit exposures'!E93),"",'Large credit exposures'!E93)</f>
        <v/>
      </c>
      <c r="H16" s="163" t="str">
        <f>IF(ISBLANK('Large credit exposures'!F93),"",'Large credit exposures'!F93)</f>
        <v/>
      </c>
      <c r="I16" s="163" t="str">
        <f>IF(ISBLANK('Large credit exposures'!G93),"",'Large credit exposures'!G93)</f>
        <v/>
      </c>
      <c r="J16" s="163" t="str">
        <f>IF(ISBLANK('Large credit exposures'!H93),"",'Large credit exposures'!H93)</f>
        <v/>
      </c>
      <c r="K16" s="163" t="str">
        <f>IF(ISBLANK('Large credit exposures'!I93),"",'Large credit exposures'!I93)</f>
        <v/>
      </c>
      <c r="L16" s="163" t="str">
        <f>IF(ISBLANK('Large credit exposures'!J93),"",'Large credit exposures'!J93)</f>
        <v/>
      </c>
      <c r="M16" s="163" t="str">
        <f>IF(OR('Large credit exposures'!K93=0,ISBLANK('Large credit exposures'!K93)),"",'Large credit exposures'!K93)</f>
        <v/>
      </c>
      <c r="N16" s="163" t="str">
        <f>IF(OR('Large credit exposures'!L93=0,ISBLANK('Large credit exposures'!L93)),"",'Large credit exposures'!L93)</f>
        <v/>
      </c>
      <c r="O16" s="163" t="str">
        <f>IF(OR('Large credit exposures'!M93=0,ISBLANK('Large credit exposures'!M93)),"",'Large credit exposures'!M93)</f>
        <v/>
      </c>
      <c r="P16" s="163" t="str">
        <f>IF(OR('Large credit exposures'!N93=0,ISBLANK('Large credit exposures'!N93)),"",'Large credit exposures'!N93)</f>
        <v/>
      </c>
      <c r="Q16" s="163" t="str">
        <f>IF(OR('Large credit exposures'!O93=0,ISBLANK('Large credit exposures'!O93)),"",'Large credit exposures'!O93)</f>
        <v/>
      </c>
      <c r="R16" s="163" t="str">
        <f>IF(OR('Large credit exposures'!P93=0,ISBLANK('Large credit exposures'!P93)),"",'Large credit exposures'!P93)</f>
        <v/>
      </c>
      <c r="S16" s="163" t="str">
        <f>IF(OR('Large credit exposures'!Q93=0,ISBLANK('Large credit exposures'!Q93)),"",'Large credit exposures'!Q93)</f>
        <v/>
      </c>
      <c r="T16" s="163" t="str">
        <f>IF(OR('Large credit exposures'!R93=0,ISBLANK('Large credit exposures'!R93)),"",'Large credit exposures'!R93)</f>
        <v/>
      </c>
      <c r="U16" s="163" t="e">
        <f>IF(OR('Large credit exposures'!S93=0,ISBLANK('Large credit exposures'!S93)),"",'Large credit exposures'!S93)</f>
        <v>#DIV/0!</v>
      </c>
      <c r="V16" s="163" t="e">
        <f>IF(OR('Large credit exposures'!T93=0,ISBLANK('Large credit exposures'!T93)),"",'Large credit exposures'!T93)</f>
        <v>#DIV/0!</v>
      </c>
      <c r="W16" s="163" t="str">
        <f>IFERROR(VLOOKUP(_xlfn.AGGREGATE(4,6,Y16:AB16),Lists!Q:R,2,FALSE),"")</f>
        <v/>
      </c>
      <c r="X16" s="163"/>
      <c r="Y16" s="163" t="str">
        <f>IFERROR(VLOOKUP(G16,Lists!I:M,5,FALSE),"")</f>
        <v/>
      </c>
      <c r="Z16" s="163" t="str">
        <f>IFERROR(VLOOKUP(H16,Lists!J:N,5,FALSE),"")</f>
        <v/>
      </c>
      <c r="AA16" s="163" t="str">
        <f>IFERROR(VLOOKUP(I16,Lists!K:O,5,FALSE),"")</f>
        <v/>
      </c>
      <c r="AB16" s="163" t="str">
        <f>IFERROR(VLOOKUP(J16,Lists!L:P,5,FALSE),"")</f>
        <v/>
      </c>
    </row>
    <row r="17" spans="1:28" ht="16.5">
      <c r="A17" s="169" t="str">
        <f>IF(D17="","",Cover!$E$18)</f>
        <v/>
      </c>
      <c r="B17" s="163" t="str">
        <f>IF(D17="","",Cover!$E$10)</f>
        <v/>
      </c>
      <c r="C17" s="163" t="str">
        <f t="shared" si="0"/>
        <v/>
      </c>
      <c r="D17" s="163" t="str">
        <f>IF(ISBLANK('Large credit exposures'!B94),"",'Large credit exposures'!B94)</f>
        <v/>
      </c>
      <c r="E17" s="163" t="str">
        <f>IF(ISBLANK('Large credit exposures'!C94),"",'Large credit exposures'!C94)</f>
        <v/>
      </c>
      <c r="F17" s="163" t="str">
        <f>IF(OR('Large credit exposures'!D94=0,ISBLANK('Large credit exposures'!D94)),"",'Large credit exposures'!D94)</f>
        <v/>
      </c>
      <c r="G17" s="163" t="str">
        <f>IF(ISBLANK('Large credit exposures'!E94),"",'Large credit exposures'!E94)</f>
        <v/>
      </c>
      <c r="H17" s="163" t="str">
        <f>IF(ISBLANK('Large credit exposures'!F94),"",'Large credit exposures'!F94)</f>
        <v/>
      </c>
      <c r="I17" s="163" t="str">
        <f>IF(ISBLANK('Large credit exposures'!G94),"",'Large credit exposures'!G94)</f>
        <v/>
      </c>
      <c r="J17" s="163" t="str">
        <f>IF(ISBLANK('Large credit exposures'!H94),"",'Large credit exposures'!H94)</f>
        <v/>
      </c>
      <c r="K17" s="163" t="str">
        <f>IF(ISBLANK('Large credit exposures'!I94),"",'Large credit exposures'!I94)</f>
        <v/>
      </c>
      <c r="L17" s="163" t="str">
        <f>IF(ISBLANK('Large credit exposures'!J94),"",'Large credit exposures'!J94)</f>
        <v/>
      </c>
      <c r="M17" s="163" t="str">
        <f>IF(OR('Large credit exposures'!K94=0,ISBLANK('Large credit exposures'!K94)),"",'Large credit exposures'!K94)</f>
        <v/>
      </c>
      <c r="N17" s="163" t="str">
        <f>IF(OR('Large credit exposures'!L94=0,ISBLANK('Large credit exposures'!L94)),"",'Large credit exposures'!L94)</f>
        <v/>
      </c>
      <c r="O17" s="163" t="str">
        <f>IF(OR('Large credit exposures'!M94=0,ISBLANK('Large credit exposures'!M94)),"",'Large credit exposures'!M94)</f>
        <v/>
      </c>
      <c r="P17" s="163" t="str">
        <f>IF(OR('Large credit exposures'!N94=0,ISBLANK('Large credit exposures'!N94)),"",'Large credit exposures'!N94)</f>
        <v/>
      </c>
      <c r="Q17" s="163" t="str">
        <f>IF(OR('Large credit exposures'!O94=0,ISBLANK('Large credit exposures'!O94)),"",'Large credit exposures'!O94)</f>
        <v/>
      </c>
      <c r="R17" s="163" t="str">
        <f>IF(OR('Large credit exposures'!P94=0,ISBLANK('Large credit exposures'!P94)),"",'Large credit exposures'!P94)</f>
        <v/>
      </c>
      <c r="S17" s="163" t="str">
        <f>IF(OR('Large credit exposures'!Q94=0,ISBLANK('Large credit exposures'!Q94)),"",'Large credit exposures'!Q94)</f>
        <v/>
      </c>
      <c r="T17" s="163" t="str">
        <f>IF(OR('Large credit exposures'!R94=0,ISBLANK('Large credit exposures'!R94)),"",'Large credit exposures'!R94)</f>
        <v/>
      </c>
      <c r="U17" s="163" t="e">
        <f>IF(OR('Large credit exposures'!S94=0,ISBLANK('Large credit exposures'!S94)),"",'Large credit exposures'!S94)</f>
        <v>#DIV/0!</v>
      </c>
      <c r="V17" s="163" t="e">
        <f>IF(OR('Large credit exposures'!T94=0,ISBLANK('Large credit exposures'!T94)),"",'Large credit exposures'!T94)</f>
        <v>#DIV/0!</v>
      </c>
      <c r="W17" s="163" t="str">
        <f>IFERROR(VLOOKUP(_xlfn.AGGREGATE(4,6,Y17:AB17),Lists!Q:R,2,FALSE),"")</f>
        <v/>
      </c>
      <c r="X17" s="163"/>
      <c r="Y17" s="163" t="str">
        <f>IFERROR(VLOOKUP(G17,Lists!I:M,5,FALSE),"")</f>
        <v/>
      </c>
      <c r="Z17" s="163" t="str">
        <f>IFERROR(VLOOKUP(H17,Lists!J:N,5,FALSE),"")</f>
        <v/>
      </c>
      <c r="AA17" s="163" t="str">
        <f>IFERROR(VLOOKUP(I17,Lists!K:O,5,FALSE),"")</f>
        <v/>
      </c>
      <c r="AB17" s="163" t="str">
        <f>IFERROR(VLOOKUP(J17,Lists!L:P,5,FALSE),"")</f>
        <v/>
      </c>
    </row>
    <row r="18" spans="1:28" ht="16.5">
      <c r="A18" s="169" t="str">
        <f>IF(D18="","",Cover!$E$18)</f>
        <v/>
      </c>
      <c r="B18" s="163" t="str">
        <f>IF(D18="","",Cover!$E$10)</f>
        <v/>
      </c>
      <c r="C18" s="163" t="str">
        <f t="shared" si="0"/>
        <v/>
      </c>
      <c r="D18" s="163" t="str">
        <f>IF(ISBLANK('Large credit exposures'!B95),"",'Large credit exposures'!B95)</f>
        <v/>
      </c>
      <c r="E18" s="163" t="str">
        <f>IF(ISBLANK('Large credit exposures'!C95),"",'Large credit exposures'!C95)</f>
        <v/>
      </c>
      <c r="F18" s="163" t="str">
        <f>IF(OR('Large credit exposures'!D95=0,ISBLANK('Large credit exposures'!D95)),"",'Large credit exposures'!D95)</f>
        <v/>
      </c>
      <c r="G18" s="163" t="str">
        <f>IF(ISBLANK('Large credit exposures'!E95),"",'Large credit exposures'!E95)</f>
        <v/>
      </c>
      <c r="H18" s="163" t="str">
        <f>IF(ISBLANK('Large credit exposures'!F95),"",'Large credit exposures'!F95)</f>
        <v/>
      </c>
      <c r="I18" s="163" t="str">
        <f>IF(ISBLANK('Large credit exposures'!G95),"",'Large credit exposures'!G95)</f>
        <v/>
      </c>
      <c r="J18" s="163" t="str">
        <f>IF(ISBLANK('Large credit exposures'!H95),"",'Large credit exposures'!H95)</f>
        <v/>
      </c>
      <c r="K18" s="163" t="str">
        <f>IF(ISBLANK('Large credit exposures'!I95),"",'Large credit exposures'!I95)</f>
        <v/>
      </c>
      <c r="L18" s="163" t="str">
        <f>IF(ISBLANK('Large credit exposures'!J95),"",'Large credit exposures'!J95)</f>
        <v/>
      </c>
      <c r="M18" s="163" t="str">
        <f>IF(OR('Large credit exposures'!K95=0,ISBLANK('Large credit exposures'!K95)),"",'Large credit exposures'!K95)</f>
        <v/>
      </c>
      <c r="N18" s="163" t="str">
        <f>IF(OR('Large credit exposures'!L95=0,ISBLANK('Large credit exposures'!L95)),"",'Large credit exposures'!L95)</f>
        <v/>
      </c>
      <c r="O18" s="163" t="str">
        <f>IF(OR('Large credit exposures'!M95=0,ISBLANK('Large credit exposures'!M95)),"",'Large credit exposures'!M95)</f>
        <v/>
      </c>
      <c r="P18" s="163" t="str">
        <f>IF(OR('Large credit exposures'!N95=0,ISBLANK('Large credit exposures'!N95)),"",'Large credit exposures'!N95)</f>
        <v/>
      </c>
      <c r="Q18" s="163" t="str">
        <f>IF(OR('Large credit exposures'!O95=0,ISBLANK('Large credit exposures'!O95)),"",'Large credit exposures'!O95)</f>
        <v/>
      </c>
      <c r="R18" s="163" t="str">
        <f>IF(OR('Large credit exposures'!P95=0,ISBLANK('Large credit exposures'!P95)),"",'Large credit exposures'!P95)</f>
        <v/>
      </c>
      <c r="S18" s="163" t="str">
        <f>IF(OR('Large credit exposures'!Q95=0,ISBLANK('Large credit exposures'!Q95)),"",'Large credit exposures'!Q95)</f>
        <v/>
      </c>
      <c r="T18" s="163" t="str">
        <f>IF(OR('Large credit exposures'!R95=0,ISBLANK('Large credit exposures'!R95)),"",'Large credit exposures'!R95)</f>
        <v/>
      </c>
      <c r="U18" s="163" t="e">
        <f>IF(OR('Large credit exposures'!S95=0,ISBLANK('Large credit exposures'!S95)),"",'Large credit exposures'!S95)</f>
        <v>#DIV/0!</v>
      </c>
      <c r="V18" s="163" t="e">
        <f>IF(OR('Large credit exposures'!T95=0,ISBLANK('Large credit exposures'!T95)),"",'Large credit exposures'!T95)</f>
        <v>#DIV/0!</v>
      </c>
      <c r="W18" s="163" t="str">
        <f>IFERROR(VLOOKUP(_xlfn.AGGREGATE(4,6,Y18:AB18),Lists!Q:R,2,FALSE),"")</f>
        <v/>
      </c>
      <c r="X18" s="163"/>
      <c r="Y18" s="163" t="str">
        <f>IFERROR(VLOOKUP(G18,Lists!I:M,5,FALSE),"")</f>
        <v/>
      </c>
      <c r="Z18" s="163" t="str">
        <f>IFERROR(VLOOKUP(H18,Lists!J:N,5,FALSE),"")</f>
        <v/>
      </c>
      <c r="AA18" s="163" t="str">
        <f>IFERROR(VLOOKUP(I18,Lists!K:O,5,FALSE),"")</f>
        <v/>
      </c>
      <c r="AB18" s="163" t="str">
        <f>IFERROR(VLOOKUP(J18,Lists!L:P,5,FALSE),"")</f>
        <v/>
      </c>
    </row>
    <row r="19" spans="1:28" ht="16.5">
      <c r="A19" s="169" t="str">
        <f>IF(D19="","",Cover!$E$18)</f>
        <v/>
      </c>
      <c r="B19" s="163" t="str">
        <f>IF(D19="","",Cover!$E$10)</f>
        <v/>
      </c>
      <c r="C19" s="163" t="str">
        <f t="shared" si="0"/>
        <v/>
      </c>
      <c r="D19" s="163" t="str">
        <f>IF(ISBLANK('Large credit exposures'!B96),"",'Large credit exposures'!B96)</f>
        <v/>
      </c>
      <c r="E19" s="163" t="str">
        <f>IF(ISBLANK('Large credit exposures'!C96),"",'Large credit exposures'!C96)</f>
        <v/>
      </c>
      <c r="F19" s="163" t="str">
        <f>IF(OR('Large credit exposures'!D96=0,ISBLANK('Large credit exposures'!D96)),"",'Large credit exposures'!D96)</f>
        <v/>
      </c>
      <c r="G19" s="163" t="str">
        <f>IF(ISBLANK('Large credit exposures'!E96),"",'Large credit exposures'!E96)</f>
        <v/>
      </c>
      <c r="H19" s="163" t="str">
        <f>IF(ISBLANK('Large credit exposures'!F96),"",'Large credit exposures'!F96)</f>
        <v/>
      </c>
      <c r="I19" s="163" t="str">
        <f>IF(ISBLANK('Large credit exposures'!G96),"",'Large credit exposures'!G96)</f>
        <v/>
      </c>
      <c r="J19" s="163" t="str">
        <f>IF(ISBLANK('Large credit exposures'!H96),"",'Large credit exposures'!H96)</f>
        <v/>
      </c>
      <c r="K19" s="163" t="str">
        <f>IF(ISBLANK('Large credit exposures'!I96),"",'Large credit exposures'!I96)</f>
        <v/>
      </c>
      <c r="L19" s="163" t="str">
        <f>IF(ISBLANK('Large credit exposures'!J96),"",'Large credit exposures'!J96)</f>
        <v/>
      </c>
      <c r="M19" s="163" t="str">
        <f>IF(OR('Large credit exposures'!K96=0,ISBLANK('Large credit exposures'!K96)),"",'Large credit exposures'!K96)</f>
        <v/>
      </c>
      <c r="N19" s="163" t="str">
        <f>IF(OR('Large credit exposures'!L96=0,ISBLANK('Large credit exposures'!L96)),"",'Large credit exposures'!L96)</f>
        <v/>
      </c>
      <c r="O19" s="163" t="str">
        <f>IF(OR('Large credit exposures'!M96=0,ISBLANK('Large credit exposures'!M96)),"",'Large credit exposures'!M96)</f>
        <v/>
      </c>
      <c r="P19" s="163" t="str">
        <f>IF(OR('Large credit exposures'!N96=0,ISBLANK('Large credit exposures'!N96)),"",'Large credit exposures'!N96)</f>
        <v/>
      </c>
      <c r="Q19" s="163" t="str">
        <f>IF(OR('Large credit exposures'!O96=0,ISBLANK('Large credit exposures'!O96)),"",'Large credit exposures'!O96)</f>
        <v/>
      </c>
      <c r="R19" s="163" t="str">
        <f>IF(OR('Large credit exposures'!P96=0,ISBLANK('Large credit exposures'!P96)),"",'Large credit exposures'!P96)</f>
        <v/>
      </c>
      <c r="S19" s="163" t="str">
        <f>IF(OR('Large credit exposures'!Q96=0,ISBLANK('Large credit exposures'!Q96)),"",'Large credit exposures'!Q96)</f>
        <v/>
      </c>
      <c r="T19" s="163" t="str">
        <f>IF(OR('Large credit exposures'!R96=0,ISBLANK('Large credit exposures'!R96)),"",'Large credit exposures'!R96)</f>
        <v/>
      </c>
      <c r="U19" s="163" t="e">
        <f>IF(OR('Large credit exposures'!S96=0,ISBLANK('Large credit exposures'!S96)),"",'Large credit exposures'!S96)</f>
        <v>#DIV/0!</v>
      </c>
      <c r="V19" s="163" t="e">
        <f>IF(OR('Large credit exposures'!T96=0,ISBLANK('Large credit exposures'!T96)),"",'Large credit exposures'!T96)</f>
        <v>#DIV/0!</v>
      </c>
      <c r="W19" s="163" t="str">
        <f>IFERROR(VLOOKUP(_xlfn.AGGREGATE(4,6,Y19:AB19),Lists!Q:R,2,FALSE),"")</f>
        <v/>
      </c>
      <c r="X19" s="163"/>
      <c r="Y19" s="163" t="str">
        <f>IFERROR(VLOOKUP(G19,Lists!I:M,5,FALSE),"")</f>
        <v/>
      </c>
      <c r="Z19" s="163" t="str">
        <f>IFERROR(VLOOKUP(H19,Lists!J:N,5,FALSE),"")</f>
        <v/>
      </c>
      <c r="AA19" s="163" t="str">
        <f>IFERROR(VLOOKUP(I19,Lists!K:O,5,FALSE),"")</f>
        <v/>
      </c>
      <c r="AB19" s="163" t="str">
        <f>IFERROR(VLOOKUP(J19,Lists!L:P,5,FALSE),"")</f>
        <v/>
      </c>
    </row>
    <row r="20" spans="1:28" ht="16.5">
      <c r="A20" s="169" t="str">
        <f>IF(D20="","",Cover!$E$18)</f>
        <v/>
      </c>
      <c r="B20" s="163" t="str">
        <f>IF(D20="","",Cover!$E$10)</f>
        <v/>
      </c>
      <c r="C20" s="163" t="str">
        <f t="shared" si="0"/>
        <v/>
      </c>
      <c r="D20" s="163" t="str">
        <f>IF(ISBLANK('Large credit exposures'!B97),"",'Large credit exposures'!B97)</f>
        <v/>
      </c>
      <c r="E20" s="163" t="str">
        <f>IF(ISBLANK('Large credit exposures'!C97),"",'Large credit exposures'!C97)</f>
        <v/>
      </c>
      <c r="F20" s="163" t="str">
        <f>IF(OR('Large credit exposures'!D97=0,ISBLANK('Large credit exposures'!D97)),"",'Large credit exposures'!D97)</f>
        <v/>
      </c>
      <c r="G20" s="163" t="str">
        <f>IF(ISBLANK('Large credit exposures'!E97),"",'Large credit exposures'!E97)</f>
        <v/>
      </c>
      <c r="H20" s="163" t="str">
        <f>IF(ISBLANK('Large credit exposures'!F97),"",'Large credit exposures'!F97)</f>
        <v/>
      </c>
      <c r="I20" s="163" t="str">
        <f>IF(ISBLANK('Large credit exposures'!G97),"",'Large credit exposures'!G97)</f>
        <v/>
      </c>
      <c r="J20" s="163" t="str">
        <f>IF(ISBLANK('Large credit exposures'!H97),"",'Large credit exposures'!H97)</f>
        <v/>
      </c>
      <c r="K20" s="163" t="str">
        <f>IF(ISBLANK('Large credit exposures'!I97),"",'Large credit exposures'!I97)</f>
        <v/>
      </c>
      <c r="L20" s="163" t="str">
        <f>IF(ISBLANK('Large credit exposures'!J97),"",'Large credit exposures'!J97)</f>
        <v/>
      </c>
      <c r="M20" s="163" t="str">
        <f>IF(OR('Large credit exposures'!K97=0,ISBLANK('Large credit exposures'!K97)),"",'Large credit exposures'!K97)</f>
        <v/>
      </c>
      <c r="N20" s="163" t="str">
        <f>IF(OR('Large credit exposures'!L97=0,ISBLANK('Large credit exposures'!L97)),"",'Large credit exposures'!L97)</f>
        <v/>
      </c>
      <c r="O20" s="163" t="str">
        <f>IF(OR('Large credit exposures'!M97=0,ISBLANK('Large credit exposures'!M97)),"",'Large credit exposures'!M97)</f>
        <v/>
      </c>
      <c r="P20" s="163" t="str">
        <f>IF(OR('Large credit exposures'!N97=0,ISBLANK('Large credit exposures'!N97)),"",'Large credit exposures'!N97)</f>
        <v/>
      </c>
      <c r="Q20" s="163" t="str">
        <f>IF(OR('Large credit exposures'!O97=0,ISBLANK('Large credit exposures'!O97)),"",'Large credit exposures'!O97)</f>
        <v/>
      </c>
      <c r="R20" s="163" t="str">
        <f>IF(OR('Large credit exposures'!P97=0,ISBLANK('Large credit exposures'!P97)),"",'Large credit exposures'!P97)</f>
        <v/>
      </c>
      <c r="S20" s="163" t="str">
        <f>IF(OR('Large credit exposures'!Q97=0,ISBLANK('Large credit exposures'!Q97)),"",'Large credit exposures'!Q97)</f>
        <v/>
      </c>
      <c r="T20" s="163" t="str">
        <f>IF(OR('Large credit exposures'!R97=0,ISBLANK('Large credit exposures'!R97)),"",'Large credit exposures'!R97)</f>
        <v/>
      </c>
      <c r="U20" s="163" t="e">
        <f>IF(OR('Large credit exposures'!S97=0,ISBLANK('Large credit exposures'!S97)),"",'Large credit exposures'!S97)</f>
        <v>#DIV/0!</v>
      </c>
      <c r="V20" s="163" t="e">
        <f>IF(OR('Large credit exposures'!T97=0,ISBLANK('Large credit exposures'!T97)),"",'Large credit exposures'!T97)</f>
        <v>#DIV/0!</v>
      </c>
      <c r="W20" s="163" t="str">
        <f>IFERROR(VLOOKUP(_xlfn.AGGREGATE(4,6,Y20:AB20),Lists!Q:R,2,FALSE),"")</f>
        <v/>
      </c>
      <c r="X20" s="163"/>
      <c r="Y20" s="163" t="str">
        <f>IFERROR(VLOOKUP(G20,Lists!I:M,5,FALSE),"")</f>
        <v/>
      </c>
      <c r="Z20" s="163" t="str">
        <f>IFERROR(VLOOKUP(H20,Lists!J:N,5,FALSE),"")</f>
        <v/>
      </c>
      <c r="AA20" s="163" t="str">
        <f>IFERROR(VLOOKUP(I20,Lists!K:O,5,FALSE),"")</f>
        <v/>
      </c>
      <c r="AB20" s="163" t="str">
        <f>IFERROR(VLOOKUP(J20,Lists!L:P,5,FALSE),"")</f>
        <v/>
      </c>
    </row>
    <row r="21" spans="1:28" ht="16.5">
      <c r="A21" s="169" t="str">
        <f>IF(D21="","",Cover!$E$18)</f>
        <v/>
      </c>
      <c r="B21" s="163" t="str">
        <f>IF(D21="","",Cover!$E$10)</f>
        <v/>
      </c>
      <c r="C21" s="163" t="str">
        <f t="shared" si="0"/>
        <v/>
      </c>
      <c r="D21" s="163" t="str">
        <f>IF(ISBLANK('Large credit exposures'!B98),"",'Large credit exposures'!B98)</f>
        <v/>
      </c>
      <c r="E21" s="163" t="str">
        <f>IF(ISBLANK('Large credit exposures'!C98),"",'Large credit exposures'!C98)</f>
        <v/>
      </c>
      <c r="F21" s="163" t="str">
        <f>IF(OR('Large credit exposures'!D98=0,ISBLANK('Large credit exposures'!D98)),"",'Large credit exposures'!D98)</f>
        <v/>
      </c>
      <c r="G21" s="163" t="str">
        <f>IF(ISBLANK('Large credit exposures'!E98),"",'Large credit exposures'!E98)</f>
        <v/>
      </c>
      <c r="H21" s="163" t="str">
        <f>IF(ISBLANK('Large credit exposures'!F98),"",'Large credit exposures'!F98)</f>
        <v/>
      </c>
      <c r="I21" s="163" t="str">
        <f>IF(ISBLANK('Large credit exposures'!G98),"",'Large credit exposures'!G98)</f>
        <v/>
      </c>
      <c r="J21" s="163" t="str">
        <f>IF(ISBLANK('Large credit exposures'!H98),"",'Large credit exposures'!H98)</f>
        <v/>
      </c>
      <c r="K21" s="163" t="str">
        <f>IF(ISBLANK('Large credit exposures'!I98),"",'Large credit exposures'!I98)</f>
        <v/>
      </c>
      <c r="L21" s="163" t="str">
        <f>IF(ISBLANK('Large credit exposures'!J98),"",'Large credit exposures'!J98)</f>
        <v/>
      </c>
      <c r="M21" s="163" t="str">
        <f>IF(OR('Large credit exposures'!K98=0,ISBLANK('Large credit exposures'!K98)),"",'Large credit exposures'!K98)</f>
        <v/>
      </c>
      <c r="N21" s="163" t="str">
        <f>IF(OR('Large credit exposures'!L98=0,ISBLANK('Large credit exposures'!L98)),"",'Large credit exposures'!L98)</f>
        <v/>
      </c>
      <c r="O21" s="163" t="str">
        <f>IF(OR('Large credit exposures'!M98=0,ISBLANK('Large credit exposures'!M98)),"",'Large credit exposures'!M98)</f>
        <v/>
      </c>
      <c r="P21" s="163" t="str">
        <f>IF(OR('Large credit exposures'!N98=0,ISBLANK('Large credit exposures'!N98)),"",'Large credit exposures'!N98)</f>
        <v/>
      </c>
      <c r="Q21" s="163" t="str">
        <f>IF(OR('Large credit exposures'!O98=0,ISBLANK('Large credit exposures'!O98)),"",'Large credit exposures'!O98)</f>
        <v/>
      </c>
      <c r="R21" s="163" t="str">
        <f>IF(OR('Large credit exposures'!P98=0,ISBLANK('Large credit exposures'!P98)),"",'Large credit exposures'!P98)</f>
        <v/>
      </c>
      <c r="S21" s="163" t="str">
        <f>IF(OR('Large credit exposures'!Q98=0,ISBLANK('Large credit exposures'!Q98)),"",'Large credit exposures'!Q98)</f>
        <v/>
      </c>
      <c r="T21" s="163" t="str">
        <f>IF(OR('Large credit exposures'!R98=0,ISBLANK('Large credit exposures'!R98)),"",'Large credit exposures'!R98)</f>
        <v/>
      </c>
      <c r="U21" s="163" t="e">
        <f>IF(OR('Large credit exposures'!S98=0,ISBLANK('Large credit exposures'!S98)),"",'Large credit exposures'!S98)</f>
        <v>#DIV/0!</v>
      </c>
      <c r="V21" s="163" t="e">
        <f>IF(OR('Large credit exposures'!T98=0,ISBLANK('Large credit exposures'!T98)),"",'Large credit exposures'!T98)</f>
        <v>#DIV/0!</v>
      </c>
      <c r="W21" s="163" t="str">
        <f>IFERROR(VLOOKUP(_xlfn.AGGREGATE(4,6,Y21:AB21),Lists!Q:R,2,FALSE),"")</f>
        <v/>
      </c>
      <c r="X21" s="163"/>
      <c r="Y21" s="163" t="str">
        <f>IFERROR(VLOOKUP(G21,Lists!I:M,5,FALSE),"")</f>
        <v/>
      </c>
      <c r="Z21" s="163" t="str">
        <f>IFERROR(VLOOKUP(H21,Lists!J:N,5,FALSE),"")</f>
        <v/>
      </c>
      <c r="AA21" s="163" t="str">
        <f>IFERROR(VLOOKUP(I21,Lists!K:O,5,FALSE),"")</f>
        <v/>
      </c>
      <c r="AB21" s="163" t="str">
        <f>IFERROR(VLOOKUP(J21,Lists!L:P,5,FALSE),"")</f>
        <v/>
      </c>
    </row>
    <row r="22" spans="1:28" ht="16.5">
      <c r="A22" s="169" t="str">
        <f>IF(D22="","",Cover!$E$18)</f>
        <v/>
      </c>
      <c r="B22" s="163" t="str">
        <f>IF(D22="","",Cover!$E$10)</f>
        <v/>
      </c>
      <c r="C22" s="163" t="str">
        <f t="shared" si="0"/>
        <v/>
      </c>
      <c r="D22" s="163" t="str">
        <f>IF(ISBLANK('Large credit exposures'!B99),"",'Large credit exposures'!B99)</f>
        <v/>
      </c>
      <c r="E22" s="163" t="str">
        <f>IF(ISBLANK('Large credit exposures'!C99),"",'Large credit exposures'!C99)</f>
        <v/>
      </c>
      <c r="F22" s="163" t="str">
        <f>IF(OR('Large credit exposures'!D99=0,ISBLANK('Large credit exposures'!D99)),"",'Large credit exposures'!D99)</f>
        <v/>
      </c>
      <c r="G22" s="163" t="str">
        <f>IF(ISBLANK('Large credit exposures'!E99),"",'Large credit exposures'!E99)</f>
        <v/>
      </c>
      <c r="H22" s="163" t="str">
        <f>IF(ISBLANK('Large credit exposures'!F99),"",'Large credit exposures'!F99)</f>
        <v/>
      </c>
      <c r="I22" s="163" t="str">
        <f>IF(ISBLANK('Large credit exposures'!G99),"",'Large credit exposures'!G99)</f>
        <v/>
      </c>
      <c r="J22" s="163" t="str">
        <f>IF(ISBLANK('Large credit exposures'!H99),"",'Large credit exposures'!H99)</f>
        <v/>
      </c>
      <c r="K22" s="163" t="str">
        <f>IF(ISBLANK('Large credit exposures'!I99),"",'Large credit exposures'!I99)</f>
        <v/>
      </c>
      <c r="L22" s="163" t="str">
        <f>IF(ISBLANK('Large credit exposures'!J99),"",'Large credit exposures'!J99)</f>
        <v/>
      </c>
      <c r="M22" s="163" t="str">
        <f>IF(OR('Large credit exposures'!K99=0,ISBLANK('Large credit exposures'!K99)),"",'Large credit exposures'!K99)</f>
        <v/>
      </c>
      <c r="N22" s="163" t="str">
        <f>IF(OR('Large credit exposures'!L99=0,ISBLANK('Large credit exposures'!L99)),"",'Large credit exposures'!L99)</f>
        <v/>
      </c>
      <c r="O22" s="163" t="str">
        <f>IF(OR('Large credit exposures'!M99=0,ISBLANK('Large credit exposures'!M99)),"",'Large credit exposures'!M99)</f>
        <v/>
      </c>
      <c r="P22" s="163" t="str">
        <f>IF(OR('Large credit exposures'!N99=0,ISBLANK('Large credit exposures'!N99)),"",'Large credit exposures'!N99)</f>
        <v/>
      </c>
      <c r="Q22" s="163" t="str">
        <f>IF(OR('Large credit exposures'!O99=0,ISBLANK('Large credit exposures'!O99)),"",'Large credit exposures'!O99)</f>
        <v/>
      </c>
      <c r="R22" s="163" t="str">
        <f>IF(OR('Large credit exposures'!P99=0,ISBLANK('Large credit exposures'!P99)),"",'Large credit exposures'!P99)</f>
        <v/>
      </c>
      <c r="S22" s="163" t="str">
        <f>IF(OR('Large credit exposures'!Q99=0,ISBLANK('Large credit exposures'!Q99)),"",'Large credit exposures'!Q99)</f>
        <v/>
      </c>
      <c r="T22" s="163" t="str">
        <f>IF(OR('Large credit exposures'!R99=0,ISBLANK('Large credit exposures'!R99)),"",'Large credit exposures'!R99)</f>
        <v/>
      </c>
      <c r="U22" s="163" t="e">
        <f>IF(OR('Large credit exposures'!S99=0,ISBLANK('Large credit exposures'!S99)),"",'Large credit exposures'!S99)</f>
        <v>#DIV/0!</v>
      </c>
      <c r="V22" s="163" t="e">
        <f>IF(OR('Large credit exposures'!T99=0,ISBLANK('Large credit exposures'!T99)),"",'Large credit exposures'!T99)</f>
        <v>#DIV/0!</v>
      </c>
      <c r="W22" s="163" t="str">
        <f>IFERROR(VLOOKUP(_xlfn.AGGREGATE(4,6,Y22:AB22),Lists!Q:R,2,FALSE),"")</f>
        <v/>
      </c>
      <c r="X22" s="163"/>
      <c r="Y22" s="163" t="str">
        <f>IFERROR(VLOOKUP(G22,Lists!I:M,5,FALSE),"")</f>
        <v/>
      </c>
      <c r="Z22" s="163" t="str">
        <f>IFERROR(VLOOKUP(H22,Lists!J:N,5,FALSE),"")</f>
        <v/>
      </c>
      <c r="AA22" s="163" t="str">
        <f>IFERROR(VLOOKUP(I22,Lists!K:O,5,FALSE),"")</f>
        <v/>
      </c>
      <c r="AB22" s="163" t="str">
        <f>IFERROR(VLOOKUP(J22,Lists!L:P,5,FALSE),"")</f>
        <v/>
      </c>
    </row>
    <row r="23" spans="1:28" ht="16.5">
      <c r="A23" s="169" t="str">
        <f>IF(D23="","",Cover!$E$18)</f>
        <v/>
      </c>
      <c r="B23" s="163" t="str">
        <f>IF(D23="","",Cover!$E$10)</f>
        <v/>
      </c>
      <c r="C23" s="163" t="str">
        <f t="shared" si="0"/>
        <v/>
      </c>
      <c r="D23" s="163" t="str">
        <f>IF(ISBLANK('Large credit exposures'!B103),"",'Large credit exposures'!B103)</f>
        <v/>
      </c>
      <c r="E23" s="163" t="str">
        <f>IF(ISBLANK('Large credit exposures'!C103),"",'Large credit exposures'!C100)</f>
        <v/>
      </c>
      <c r="F23" s="163" t="str">
        <f>IF(OR('Large credit exposures'!D103=0,ISBLANK('Large credit exposures'!D103)),"",'Large credit exposures'!D103)</f>
        <v/>
      </c>
      <c r="G23" s="163" t="str">
        <f>IF(ISBLANK('Large credit exposures'!E103),"",'Large credit exposures'!E103)</f>
        <v/>
      </c>
      <c r="H23" s="163" t="str">
        <f>IF(ISBLANK('Large credit exposures'!F103),"",'Large credit exposures'!F103)</f>
        <v/>
      </c>
      <c r="I23" s="163" t="str">
        <f>IF(ISBLANK('Large credit exposures'!G103),"",'Large credit exposures'!G103)</f>
        <v/>
      </c>
      <c r="J23" s="163" t="str">
        <f>IF(ISBLANK('Large credit exposures'!H103),"",'Large credit exposures'!H103)</f>
        <v/>
      </c>
      <c r="K23" s="163" t="str">
        <f>IF(ISBLANK('Large credit exposures'!I103),"",'Large credit exposures'!I103)</f>
        <v/>
      </c>
      <c r="L23" s="163" t="str">
        <f>IF(ISBLANK('Large credit exposures'!J103),"",'Large credit exposures'!J103)</f>
        <v/>
      </c>
      <c r="M23" s="163" t="str">
        <f>IF(OR('Large credit exposures'!K103=0,ISBLANK('Large credit exposures'!K103)),"",'Large credit exposures'!K103)</f>
        <v/>
      </c>
      <c r="N23" s="163" t="str">
        <f>IF(OR('Large credit exposures'!L103=0,ISBLANK('Large credit exposures'!L103)),"",'Large credit exposures'!L103)</f>
        <v/>
      </c>
      <c r="O23" s="163" t="str">
        <f>IF(OR('Large credit exposures'!M103=0,ISBLANK('Large credit exposures'!M103)),"",'Large credit exposures'!M103)</f>
        <v/>
      </c>
      <c r="P23" s="163" t="str">
        <f>IF(OR('Large credit exposures'!N103=0,ISBLANK('Large credit exposures'!N103)),"",'Large credit exposures'!N103)</f>
        <v/>
      </c>
      <c r="Q23" s="163" t="str">
        <f>IF(OR('Large credit exposures'!O103=0,ISBLANK('Large credit exposures'!O103)),"",'Large credit exposures'!O103)</f>
        <v/>
      </c>
      <c r="R23" s="163" t="str">
        <f>IF(OR('Large credit exposures'!P103=0,ISBLANK('Large credit exposures'!P103)),"",'Large credit exposures'!P103)</f>
        <v/>
      </c>
      <c r="S23" s="163" t="str">
        <f>IF(OR('Large credit exposures'!Q103=0,ISBLANK('Large credit exposures'!Q103)),"",'Large credit exposures'!Q103)</f>
        <v/>
      </c>
      <c r="T23" s="163" t="str">
        <f>IF(OR('Large credit exposures'!R103=0,ISBLANK('Large credit exposures'!R103)),"",'Large credit exposures'!R103)</f>
        <v/>
      </c>
      <c r="U23" s="163" t="e">
        <f>IF(OR('Large credit exposures'!S103=0,ISBLANK('Large credit exposures'!S103)),"",'Large credit exposures'!S103)</f>
        <v>#DIV/0!</v>
      </c>
      <c r="V23" s="163" t="e">
        <f>IF(OR('Large credit exposures'!T103=0,ISBLANK('Large credit exposures'!T103)),"",'Large credit exposures'!T103)</f>
        <v>#DIV/0!</v>
      </c>
      <c r="W23" s="163" t="str">
        <f>IFERROR(VLOOKUP(_xlfn.AGGREGATE(4,6,Y23:AB23),Lists!Q:R,2,FALSE),"")</f>
        <v/>
      </c>
      <c r="X23" s="163"/>
      <c r="Y23" s="163" t="str">
        <f>IFERROR(VLOOKUP(G23,Lists!I:M,5,FALSE),"")</f>
        <v/>
      </c>
      <c r="Z23" s="163" t="str">
        <f>IFERROR(VLOOKUP(H23,Lists!J:N,5,FALSE),"")</f>
        <v/>
      </c>
      <c r="AA23" s="163" t="str">
        <f>IFERROR(VLOOKUP(I23,Lists!K:O,5,FALSE),"")</f>
        <v/>
      </c>
      <c r="AB23" s="163" t="str">
        <f>IFERROR(VLOOKUP(J23,Lists!L:P,5,FALSE),"")</f>
        <v/>
      </c>
    </row>
    <row r="24" spans="1:28" ht="16.5">
      <c r="A24" s="169" t="str">
        <f>IF(D24="","",Cover!$E$18)</f>
        <v/>
      </c>
      <c r="B24" s="163" t="str">
        <f>IF(D24="","",Cover!$E$10)</f>
        <v/>
      </c>
      <c r="C24" s="163" t="str">
        <f t="shared" si="0"/>
        <v/>
      </c>
      <c r="D24" s="163" t="str">
        <f>IF(ISBLANK('Large credit exposures'!B104),"",'Large credit exposures'!B104)</f>
        <v/>
      </c>
      <c r="E24" s="163" t="str">
        <f>IF(ISBLANK('Large credit exposures'!C104),"",'Large credit exposures'!C101)</f>
        <v/>
      </c>
      <c r="F24" s="163" t="str">
        <f>IF(OR('Large credit exposures'!D104=0,ISBLANK('Large credit exposures'!D104)),"",'Large credit exposures'!D104)</f>
        <v/>
      </c>
      <c r="G24" s="163" t="str">
        <f>IF(ISBLANK('Large credit exposures'!E104),"",'Large credit exposures'!E104)</f>
        <v/>
      </c>
      <c r="H24" s="163" t="str">
        <f>IF(ISBLANK('Large credit exposures'!F104),"",'Large credit exposures'!F104)</f>
        <v/>
      </c>
      <c r="I24" s="163" t="str">
        <f>IF(ISBLANK('Large credit exposures'!G104),"",'Large credit exposures'!G104)</f>
        <v/>
      </c>
      <c r="J24" s="163" t="str">
        <f>IF(ISBLANK('Large credit exposures'!H104),"",'Large credit exposures'!H104)</f>
        <v/>
      </c>
      <c r="K24" s="163" t="str">
        <f>IF(ISBLANK('Large credit exposures'!I104),"",'Large credit exposures'!I104)</f>
        <v/>
      </c>
      <c r="L24" s="163" t="str">
        <f>IF(ISBLANK('Large credit exposures'!J104),"",'Large credit exposures'!J104)</f>
        <v/>
      </c>
      <c r="M24" s="163" t="str">
        <f>IF(OR('Large credit exposures'!K104=0,ISBLANK('Large credit exposures'!K104)),"",'Large credit exposures'!K104)</f>
        <v/>
      </c>
      <c r="N24" s="163" t="str">
        <f>IF(OR('Large credit exposures'!L104=0,ISBLANK('Large credit exposures'!L104)),"",'Large credit exposures'!L104)</f>
        <v/>
      </c>
      <c r="O24" s="163" t="str">
        <f>IF(OR('Large credit exposures'!M104=0,ISBLANK('Large credit exposures'!M104)),"",'Large credit exposures'!M104)</f>
        <v/>
      </c>
      <c r="P24" s="163" t="str">
        <f>IF(OR('Large credit exposures'!N104=0,ISBLANK('Large credit exposures'!N104)),"",'Large credit exposures'!N104)</f>
        <v/>
      </c>
      <c r="Q24" s="163" t="str">
        <f>IF(OR('Large credit exposures'!O104=0,ISBLANK('Large credit exposures'!O104)),"",'Large credit exposures'!O104)</f>
        <v/>
      </c>
      <c r="R24" s="163" t="str">
        <f>IF(OR('Large credit exposures'!P104=0,ISBLANK('Large credit exposures'!P104)),"",'Large credit exposures'!P104)</f>
        <v/>
      </c>
      <c r="S24" s="163" t="str">
        <f>IF(OR('Large credit exposures'!Q104=0,ISBLANK('Large credit exposures'!Q104)),"",'Large credit exposures'!Q104)</f>
        <v/>
      </c>
      <c r="T24" s="163" t="str">
        <f>IF(OR('Large credit exposures'!R104=0,ISBLANK('Large credit exposures'!R104)),"",'Large credit exposures'!R104)</f>
        <v/>
      </c>
      <c r="U24" s="163" t="e">
        <f>IF(OR('Large credit exposures'!S104=0,ISBLANK('Large credit exposures'!S104)),"",'Large credit exposures'!S104)</f>
        <v>#DIV/0!</v>
      </c>
      <c r="V24" s="163" t="e">
        <f>IF(OR('Large credit exposures'!T104=0,ISBLANK('Large credit exposures'!T104)),"",'Large credit exposures'!T104)</f>
        <v>#DIV/0!</v>
      </c>
      <c r="W24" s="163" t="str">
        <f>IFERROR(VLOOKUP(_xlfn.AGGREGATE(4,6,Y24:AB24),Lists!Q:R,2,FALSE),"")</f>
        <v/>
      </c>
      <c r="X24" s="163"/>
      <c r="Y24" s="163" t="str">
        <f>IFERROR(VLOOKUP(G24,Lists!I:M,5,FALSE),"")</f>
        <v/>
      </c>
      <c r="Z24" s="163" t="str">
        <f>IFERROR(VLOOKUP(H24,Lists!J:N,5,FALSE),"")</f>
        <v/>
      </c>
      <c r="AA24" s="163" t="str">
        <f>IFERROR(VLOOKUP(I24,Lists!K:O,5,FALSE),"")</f>
        <v/>
      </c>
      <c r="AB24" s="163" t="str">
        <f>IFERROR(VLOOKUP(J24,Lists!L:P,5,FALSE),"")</f>
        <v/>
      </c>
    </row>
    <row r="25" spans="1:28" ht="16.5">
      <c r="A25" s="169" t="str">
        <f>IF(D25="","",Cover!$E$18)</f>
        <v/>
      </c>
      <c r="B25" s="163" t="str">
        <f>IF(D25="","",Cover!$E$10)</f>
        <v/>
      </c>
      <c r="C25" s="163" t="str">
        <f t="shared" si="0"/>
        <v/>
      </c>
      <c r="D25" s="163" t="str">
        <f>IF(ISBLANK('Large credit exposures'!B105),"",'Large credit exposures'!B105)</f>
        <v/>
      </c>
      <c r="E25" s="163" t="str">
        <f>IF(ISBLANK('Large credit exposures'!C105),"",'Large credit exposures'!C102)</f>
        <v/>
      </c>
      <c r="F25" s="163" t="str">
        <f>IF(OR('Large credit exposures'!D105=0,ISBLANK('Large credit exposures'!D105)),"",'Large credit exposures'!D105)</f>
        <v/>
      </c>
      <c r="G25" s="163" t="str">
        <f>IF(ISBLANK('Large credit exposures'!E105),"",'Large credit exposures'!E105)</f>
        <v/>
      </c>
      <c r="H25" s="163" t="str">
        <f>IF(ISBLANK('Large credit exposures'!F105),"",'Large credit exposures'!F105)</f>
        <v/>
      </c>
      <c r="I25" s="163" t="str">
        <f>IF(ISBLANK('Large credit exposures'!G105),"",'Large credit exposures'!G105)</f>
        <v/>
      </c>
      <c r="J25" s="163" t="str">
        <f>IF(ISBLANK('Large credit exposures'!H105),"",'Large credit exposures'!H105)</f>
        <v/>
      </c>
      <c r="K25" s="163" t="str">
        <f>IF(ISBLANK('Large credit exposures'!I105),"",'Large credit exposures'!I105)</f>
        <v/>
      </c>
      <c r="L25" s="163" t="str">
        <f>IF(ISBLANK('Large credit exposures'!J105),"",'Large credit exposures'!J105)</f>
        <v/>
      </c>
      <c r="M25" s="163" t="str">
        <f>IF(OR('Large credit exposures'!K105=0,ISBLANK('Large credit exposures'!K105)),"",'Large credit exposures'!K105)</f>
        <v/>
      </c>
      <c r="N25" s="163" t="str">
        <f>IF(OR('Large credit exposures'!L105=0,ISBLANK('Large credit exposures'!L105)),"",'Large credit exposures'!L105)</f>
        <v/>
      </c>
      <c r="O25" s="163" t="str">
        <f>IF(OR('Large credit exposures'!M105=0,ISBLANK('Large credit exposures'!M105)),"",'Large credit exposures'!M105)</f>
        <v/>
      </c>
      <c r="P25" s="163" t="str">
        <f>IF(OR('Large credit exposures'!N105=0,ISBLANK('Large credit exposures'!N105)),"",'Large credit exposures'!N105)</f>
        <v/>
      </c>
      <c r="Q25" s="163" t="str">
        <f>IF(OR('Large credit exposures'!O105=0,ISBLANK('Large credit exposures'!O105)),"",'Large credit exposures'!O105)</f>
        <v/>
      </c>
      <c r="R25" s="163" t="str">
        <f>IF(OR('Large credit exposures'!P105=0,ISBLANK('Large credit exposures'!P105)),"",'Large credit exposures'!P105)</f>
        <v/>
      </c>
      <c r="S25" s="163" t="str">
        <f>IF(OR('Large credit exposures'!Q105=0,ISBLANK('Large credit exposures'!Q105)),"",'Large credit exposures'!Q105)</f>
        <v/>
      </c>
      <c r="T25" s="163" t="str">
        <f>IF(OR('Large credit exposures'!R105=0,ISBLANK('Large credit exposures'!R105)),"",'Large credit exposures'!R105)</f>
        <v/>
      </c>
      <c r="U25" s="163" t="e">
        <f>IF(OR('Large credit exposures'!S105=0,ISBLANK('Large credit exposures'!S105)),"",'Large credit exposures'!S105)</f>
        <v>#DIV/0!</v>
      </c>
      <c r="V25" s="163" t="e">
        <f>IF(OR('Large credit exposures'!T105=0,ISBLANK('Large credit exposures'!T105)),"",'Large credit exposures'!T105)</f>
        <v>#DIV/0!</v>
      </c>
      <c r="W25" s="163" t="str">
        <f>IFERROR(VLOOKUP(_xlfn.AGGREGATE(4,6,Y25:AB25),Lists!Q:R,2,FALSE),"")</f>
        <v/>
      </c>
      <c r="X25" s="163"/>
      <c r="Y25" s="163" t="str">
        <f>IFERROR(VLOOKUP(G25,Lists!I:M,5,FALSE),"")</f>
        <v/>
      </c>
      <c r="Z25" s="163" t="str">
        <f>IFERROR(VLOOKUP(H25,Lists!J:N,5,FALSE),"")</f>
        <v/>
      </c>
      <c r="AA25" s="163" t="str">
        <f>IFERROR(VLOOKUP(I25,Lists!K:O,5,FALSE),"")</f>
        <v/>
      </c>
      <c r="AB25" s="163" t="str">
        <f>IFERROR(VLOOKUP(J25,Lists!L:P,5,FALSE),"")</f>
        <v/>
      </c>
    </row>
    <row r="26" spans="1:28" ht="16.5">
      <c r="A26" s="169" t="str">
        <f>IF(D26="","",Cover!$E$18)</f>
        <v/>
      </c>
      <c r="B26" s="163" t="str">
        <f>IF(D26="","",Cover!$E$10)</f>
        <v/>
      </c>
      <c r="C26" s="163" t="str">
        <f t="shared" si="0"/>
        <v/>
      </c>
      <c r="D26" s="163" t="str">
        <f>IF(ISBLANK('Large credit exposures'!B106),"",'Large credit exposures'!B106)</f>
        <v/>
      </c>
      <c r="E26" s="163" t="str">
        <f>IF(ISBLANK('Large credit exposures'!C106),"",'Large credit exposures'!C103)</f>
        <v/>
      </c>
      <c r="F26" s="163" t="str">
        <f>IF(OR('Large credit exposures'!D106=0,ISBLANK('Large credit exposures'!D106)),"",'Large credit exposures'!D106)</f>
        <v/>
      </c>
      <c r="G26" s="163" t="str">
        <f>IF(ISBLANK('Large credit exposures'!E106),"",'Large credit exposures'!E106)</f>
        <v/>
      </c>
      <c r="H26" s="163" t="str">
        <f>IF(ISBLANK('Large credit exposures'!F106),"",'Large credit exposures'!F106)</f>
        <v/>
      </c>
      <c r="I26" s="163" t="str">
        <f>IF(ISBLANK('Large credit exposures'!G106),"",'Large credit exposures'!G106)</f>
        <v/>
      </c>
      <c r="J26" s="163" t="str">
        <f>IF(ISBLANK('Large credit exposures'!H106),"",'Large credit exposures'!H106)</f>
        <v/>
      </c>
      <c r="K26" s="163" t="str">
        <f>IF(ISBLANK('Large credit exposures'!I106),"",'Large credit exposures'!I106)</f>
        <v/>
      </c>
      <c r="L26" s="163" t="str">
        <f>IF(ISBLANK('Large credit exposures'!J106),"",'Large credit exposures'!J106)</f>
        <v/>
      </c>
      <c r="M26" s="163" t="str">
        <f>IF(OR('Large credit exposures'!K106=0,ISBLANK('Large credit exposures'!K106)),"",'Large credit exposures'!K106)</f>
        <v/>
      </c>
      <c r="N26" s="163" t="str">
        <f>IF(OR('Large credit exposures'!L106=0,ISBLANK('Large credit exposures'!L106)),"",'Large credit exposures'!L106)</f>
        <v/>
      </c>
      <c r="O26" s="163" t="str">
        <f>IF(OR('Large credit exposures'!M106=0,ISBLANK('Large credit exposures'!M106)),"",'Large credit exposures'!M106)</f>
        <v/>
      </c>
      <c r="P26" s="163" t="str">
        <f>IF(OR('Large credit exposures'!N106=0,ISBLANK('Large credit exposures'!N106)),"",'Large credit exposures'!N106)</f>
        <v/>
      </c>
      <c r="Q26" s="163" t="str">
        <f>IF(OR('Large credit exposures'!O106=0,ISBLANK('Large credit exposures'!O106)),"",'Large credit exposures'!O106)</f>
        <v/>
      </c>
      <c r="R26" s="163" t="str">
        <f>IF(OR('Large credit exposures'!P106=0,ISBLANK('Large credit exposures'!P106)),"",'Large credit exposures'!P106)</f>
        <v/>
      </c>
      <c r="S26" s="163" t="str">
        <f>IF(OR('Large credit exposures'!Q106=0,ISBLANK('Large credit exposures'!Q106)),"",'Large credit exposures'!Q106)</f>
        <v/>
      </c>
      <c r="T26" s="163" t="str">
        <f>IF(OR('Large credit exposures'!R106=0,ISBLANK('Large credit exposures'!R106)),"",'Large credit exposures'!R106)</f>
        <v/>
      </c>
      <c r="U26" s="163" t="e">
        <f>IF(OR('Large credit exposures'!S106=0,ISBLANK('Large credit exposures'!S106)),"",'Large credit exposures'!S106)</f>
        <v>#DIV/0!</v>
      </c>
      <c r="V26" s="163" t="e">
        <f>IF(OR('Large credit exposures'!T106=0,ISBLANK('Large credit exposures'!T106)),"",'Large credit exposures'!T106)</f>
        <v>#DIV/0!</v>
      </c>
      <c r="W26" s="163" t="str">
        <f>IFERROR(VLOOKUP(_xlfn.AGGREGATE(4,6,Y26:AB26),Lists!Q:R,2,FALSE),"")</f>
        <v/>
      </c>
      <c r="X26" s="163"/>
      <c r="Y26" s="163" t="str">
        <f>IFERROR(VLOOKUP(G26,Lists!I:M,5,FALSE),"")</f>
        <v/>
      </c>
      <c r="Z26" s="163" t="str">
        <f>IFERROR(VLOOKUP(H26,Lists!J:N,5,FALSE),"")</f>
        <v/>
      </c>
      <c r="AA26" s="163" t="str">
        <f>IFERROR(VLOOKUP(I26,Lists!K:O,5,FALSE),"")</f>
        <v/>
      </c>
      <c r="AB26" s="163" t="str">
        <f>IFERROR(VLOOKUP(J26,Lists!L:P,5,FALSE),"")</f>
        <v/>
      </c>
    </row>
    <row r="27" spans="1:28" ht="16.5">
      <c r="A27" s="169" t="str">
        <f>IF(D27="","",Cover!$E$18)</f>
        <v/>
      </c>
      <c r="B27" s="163" t="str">
        <f>IF(D27="","",Cover!$E$10)</f>
        <v/>
      </c>
      <c r="C27" s="163" t="str">
        <f t="shared" si="0"/>
        <v/>
      </c>
      <c r="D27" s="163" t="str">
        <f>IF(ISBLANK('Large credit exposures'!B107),"",'Large credit exposures'!B107)</f>
        <v/>
      </c>
      <c r="E27" s="163" t="str">
        <f>IF(ISBLANK('Large credit exposures'!C107),"",'Large credit exposures'!C104)</f>
        <v/>
      </c>
      <c r="F27" s="163" t="str">
        <f>IF(OR('Large credit exposures'!D107=0,ISBLANK('Large credit exposures'!D107)),"",'Large credit exposures'!D107)</f>
        <v/>
      </c>
      <c r="G27" s="163" t="str">
        <f>IF(ISBLANK('Large credit exposures'!E107),"",'Large credit exposures'!E107)</f>
        <v/>
      </c>
      <c r="H27" s="163" t="str">
        <f>IF(ISBLANK('Large credit exposures'!F107),"",'Large credit exposures'!F107)</f>
        <v/>
      </c>
      <c r="I27" s="163" t="str">
        <f>IF(ISBLANK('Large credit exposures'!G107),"",'Large credit exposures'!G107)</f>
        <v/>
      </c>
      <c r="J27" s="163" t="str">
        <f>IF(ISBLANK('Large credit exposures'!H107),"",'Large credit exposures'!H107)</f>
        <v/>
      </c>
      <c r="K27" s="163" t="str">
        <f>IF(ISBLANK('Large credit exposures'!I107),"",'Large credit exposures'!I107)</f>
        <v/>
      </c>
      <c r="L27" s="163" t="str">
        <f>IF(ISBLANK('Large credit exposures'!J107),"",'Large credit exposures'!J107)</f>
        <v/>
      </c>
      <c r="M27" s="163" t="str">
        <f>IF(OR('Large credit exposures'!K107=0,ISBLANK('Large credit exposures'!K107)),"",'Large credit exposures'!K107)</f>
        <v/>
      </c>
      <c r="N27" s="163" t="str">
        <f>IF(OR('Large credit exposures'!L107=0,ISBLANK('Large credit exposures'!L107)),"",'Large credit exposures'!L107)</f>
        <v/>
      </c>
      <c r="O27" s="163" t="str">
        <f>IF(OR('Large credit exposures'!M107=0,ISBLANK('Large credit exposures'!M107)),"",'Large credit exposures'!M107)</f>
        <v/>
      </c>
      <c r="P27" s="163" t="str">
        <f>IF(OR('Large credit exposures'!N107=0,ISBLANK('Large credit exposures'!N107)),"",'Large credit exposures'!N107)</f>
        <v/>
      </c>
      <c r="Q27" s="163" t="str">
        <f>IF(OR('Large credit exposures'!O107=0,ISBLANK('Large credit exposures'!O107)),"",'Large credit exposures'!O107)</f>
        <v/>
      </c>
      <c r="R27" s="163" t="str">
        <f>IF(OR('Large credit exposures'!P107=0,ISBLANK('Large credit exposures'!P107)),"",'Large credit exposures'!P107)</f>
        <v/>
      </c>
      <c r="S27" s="163" t="str">
        <f>IF(OR('Large credit exposures'!Q107=0,ISBLANK('Large credit exposures'!Q107)),"",'Large credit exposures'!Q107)</f>
        <v/>
      </c>
      <c r="T27" s="163" t="str">
        <f>IF(OR('Large credit exposures'!R107=0,ISBLANK('Large credit exposures'!R107)),"",'Large credit exposures'!R107)</f>
        <v/>
      </c>
      <c r="U27" s="163" t="e">
        <f>IF(OR('Large credit exposures'!S107=0,ISBLANK('Large credit exposures'!S107)),"",'Large credit exposures'!S107)</f>
        <v>#DIV/0!</v>
      </c>
      <c r="V27" s="163" t="e">
        <f>IF(OR('Large credit exposures'!T107=0,ISBLANK('Large credit exposures'!T107)),"",'Large credit exposures'!T107)</f>
        <v>#DIV/0!</v>
      </c>
      <c r="W27" s="163" t="str">
        <f>IFERROR(VLOOKUP(_xlfn.AGGREGATE(4,6,Y27:AB27),Lists!Q:R,2,FALSE),"")</f>
        <v/>
      </c>
      <c r="X27" s="163"/>
      <c r="Y27" s="163" t="str">
        <f>IFERROR(VLOOKUP(G27,Lists!I:M,5,FALSE),"")</f>
        <v/>
      </c>
      <c r="Z27" s="163" t="str">
        <f>IFERROR(VLOOKUP(H27,Lists!J:N,5,FALSE),"")</f>
        <v/>
      </c>
      <c r="AA27" s="163" t="str">
        <f>IFERROR(VLOOKUP(I27,Lists!K:O,5,FALSE),"")</f>
        <v/>
      </c>
      <c r="AB27" s="163" t="str">
        <f>IFERROR(VLOOKUP(J27,Lists!L:P,5,FALSE),"")</f>
        <v/>
      </c>
    </row>
    <row r="28" spans="1:28" ht="16.5">
      <c r="A28" s="169" t="str">
        <f>IF(D28="","",Cover!$E$18)</f>
        <v/>
      </c>
      <c r="B28" s="163" t="str">
        <f>IF(D28="","",Cover!$E$10)</f>
        <v/>
      </c>
      <c r="C28" s="163" t="str">
        <f t="shared" si="0"/>
        <v/>
      </c>
      <c r="D28" s="163" t="str">
        <f>IF(ISBLANK('Large credit exposures'!B108),"",'Large credit exposures'!B108)</f>
        <v/>
      </c>
      <c r="E28" s="163" t="str">
        <f>IF(ISBLANK('Large credit exposures'!C108),"",'Large credit exposures'!C105)</f>
        <v/>
      </c>
      <c r="F28" s="163" t="str">
        <f>IF(OR('Large credit exposures'!D108=0,ISBLANK('Large credit exposures'!D108)),"",'Large credit exposures'!D108)</f>
        <v/>
      </c>
      <c r="G28" s="163" t="str">
        <f>IF(ISBLANK('Large credit exposures'!E108),"",'Large credit exposures'!E108)</f>
        <v/>
      </c>
      <c r="H28" s="163" t="str">
        <f>IF(ISBLANK('Large credit exposures'!F108),"",'Large credit exposures'!F108)</f>
        <v/>
      </c>
      <c r="I28" s="163" t="str">
        <f>IF(ISBLANK('Large credit exposures'!G108),"",'Large credit exposures'!G108)</f>
        <v/>
      </c>
      <c r="J28" s="163" t="str">
        <f>IF(ISBLANK('Large credit exposures'!H108),"",'Large credit exposures'!H108)</f>
        <v/>
      </c>
      <c r="K28" s="163" t="str">
        <f>IF(ISBLANK('Large credit exposures'!I108),"",'Large credit exposures'!I108)</f>
        <v/>
      </c>
      <c r="L28" s="163" t="str">
        <f>IF(ISBLANK('Large credit exposures'!J108),"",'Large credit exposures'!J108)</f>
        <v/>
      </c>
      <c r="M28" s="163" t="str">
        <f>IF(OR('Large credit exposures'!K108=0,ISBLANK('Large credit exposures'!K108)),"",'Large credit exposures'!K108)</f>
        <v/>
      </c>
      <c r="N28" s="163" t="str">
        <f>IF(OR('Large credit exposures'!L108=0,ISBLANK('Large credit exposures'!L108)),"",'Large credit exposures'!L108)</f>
        <v/>
      </c>
      <c r="O28" s="163" t="str">
        <f>IF(OR('Large credit exposures'!M108=0,ISBLANK('Large credit exposures'!M108)),"",'Large credit exposures'!M108)</f>
        <v/>
      </c>
      <c r="P28" s="163" t="str">
        <f>IF(OR('Large credit exposures'!N108=0,ISBLANK('Large credit exposures'!N108)),"",'Large credit exposures'!N108)</f>
        <v/>
      </c>
      <c r="Q28" s="163" t="str">
        <f>IF(OR('Large credit exposures'!O108=0,ISBLANK('Large credit exposures'!O108)),"",'Large credit exposures'!O108)</f>
        <v/>
      </c>
      <c r="R28" s="163" t="str">
        <f>IF(OR('Large credit exposures'!P108=0,ISBLANK('Large credit exposures'!P108)),"",'Large credit exposures'!P108)</f>
        <v/>
      </c>
      <c r="S28" s="163" t="str">
        <f>IF(OR('Large credit exposures'!Q108=0,ISBLANK('Large credit exposures'!Q108)),"",'Large credit exposures'!Q108)</f>
        <v/>
      </c>
      <c r="T28" s="163" t="str">
        <f>IF(OR('Large credit exposures'!R108=0,ISBLANK('Large credit exposures'!R108)),"",'Large credit exposures'!R108)</f>
        <v/>
      </c>
      <c r="U28" s="163" t="e">
        <f>IF(OR('Large credit exposures'!S108=0,ISBLANK('Large credit exposures'!S108)),"",'Large credit exposures'!S108)</f>
        <v>#DIV/0!</v>
      </c>
      <c r="V28" s="163" t="e">
        <f>IF(OR('Large credit exposures'!T108=0,ISBLANK('Large credit exposures'!T108)),"",'Large credit exposures'!T108)</f>
        <v>#DIV/0!</v>
      </c>
      <c r="W28" s="163" t="str">
        <f>IFERROR(VLOOKUP(_xlfn.AGGREGATE(4,6,Y28:AB28),Lists!Q:R,2,FALSE),"")</f>
        <v/>
      </c>
      <c r="X28" s="163"/>
      <c r="Y28" s="163" t="str">
        <f>IFERROR(VLOOKUP(G28,Lists!I:M,5,FALSE),"")</f>
        <v/>
      </c>
      <c r="Z28" s="163" t="str">
        <f>IFERROR(VLOOKUP(H28,Lists!J:N,5,FALSE),"")</f>
        <v/>
      </c>
      <c r="AA28" s="163" t="str">
        <f>IFERROR(VLOOKUP(I28,Lists!K:O,5,FALSE),"")</f>
        <v/>
      </c>
      <c r="AB28" s="163" t="str">
        <f>IFERROR(VLOOKUP(J28,Lists!L:P,5,FALSE),"")</f>
        <v/>
      </c>
    </row>
    <row r="29" spans="1:28" ht="16.5">
      <c r="A29" s="169" t="str">
        <f>IF(D29="","",Cover!$E$18)</f>
        <v/>
      </c>
      <c r="B29" s="163" t="str">
        <f>IF(D29="","",Cover!$E$10)</f>
        <v/>
      </c>
      <c r="C29" s="163" t="str">
        <f t="shared" si="0"/>
        <v/>
      </c>
      <c r="D29" s="163" t="str">
        <f>IF(ISBLANK('Large credit exposures'!B109),"",'Large credit exposures'!B109)</f>
        <v/>
      </c>
      <c r="E29" s="163" t="str">
        <f>IF(ISBLANK('Large credit exposures'!C109),"",'Large credit exposures'!C106)</f>
        <v/>
      </c>
      <c r="F29" s="163" t="str">
        <f>IF(OR('Large credit exposures'!D109=0,ISBLANK('Large credit exposures'!D109)),"",'Large credit exposures'!D109)</f>
        <v/>
      </c>
      <c r="G29" s="163" t="str">
        <f>IF(ISBLANK('Large credit exposures'!E109),"",'Large credit exposures'!E109)</f>
        <v/>
      </c>
      <c r="H29" s="163" t="str">
        <f>IF(ISBLANK('Large credit exposures'!F109),"",'Large credit exposures'!F109)</f>
        <v/>
      </c>
      <c r="I29" s="163" t="str">
        <f>IF(ISBLANK('Large credit exposures'!G109),"",'Large credit exposures'!G109)</f>
        <v/>
      </c>
      <c r="J29" s="163" t="str">
        <f>IF(ISBLANK('Large credit exposures'!H109),"",'Large credit exposures'!H109)</f>
        <v/>
      </c>
      <c r="K29" s="163" t="str">
        <f>IF(ISBLANK('Large credit exposures'!I109),"",'Large credit exposures'!I109)</f>
        <v/>
      </c>
      <c r="L29" s="163" t="str">
        <f>IF(ISBLANK('Large credit exposures'!J109),"",'Large credit exposures'!J109)</f>
        <v/>
      </c>
      <c r="M29" s="163" t="str">
        <f>IF(OR('Large credit exposures'!K109=0,ISBLANK('Large credit exposures'!K109)),"",'Large credit exposures'!K109)</f>
        <v/>
      </c>
      <c r="N29" s="163" t="str">
        <f>IF(OR('Large credit exposures'!L109=0,ISBLANK('Large credit exposures'!L109)),"",'Large credit exposures'!L109)</f>
        <v/>
      </c>
      <c r="O29" s="163" t="str">
        <f>IF(OR('Large credit exposures'!M109=0,ISBLANK('Large credit exposures'!M109)),"",'Large credit exposures'!M109)</f>
        <v/>
      </c>
      <c r="P29" s="163" t="str">
        <f>IF(OR('Large credit exposures'!N109=0,ISBLANK('Large credit exposures'!N109)),"",'Large credit exposures'!N109)</f>
        <v/>
      </c>
      <c r="Q29" s="163" t="str">
        <f>IF(OR('Large credit exposures'!O109=0,ISBLANK('Large credit exposures'!O109)),"",'Large credit exposures'!O109)</f>
        <v/>
      </c>
      <c r="R29" s="163" t="str">
        <f>IF(OR('Large credit exposures'!P109=0,ISBLANK('Large credit exposures'!P109)),"",'Large credit exposures'!P109)</f>
        <v/>
      </c>
      <c r="S29" s="163" t="str">
        <f>IF(OR('Large credit exposures'!Q109=0,ISBLANK('Large credit exposures'!Q109)),"",'Large credit exposures'!Q109)</f>
        <v/>
      </c>
      <c r="T29" s="163" t="str">
        <f>IF(OR('Large credit exposures'!R109=0,ISBLANK('Large credit exposures'!R109)),"",'Large credit exposures'!R109)</f>
        <v/>
      </c>
      <c r="U29" s="163" t="e">
        <f>IF(OR('Large credit exposures'!S109=0,ISBLANK('Large credit exposures'!S109)),"",'Large credit exposures'!S109)</f>
        <v>#DIV/0!</v>
      </c>
      <c r="V29" s="163" t="e">
        <f>IF(OR('Large credit exposures'!T109=0,ISBLANK('Large credit exposures'!T109)),"",'Large credit exposures'!T109)</f>
        <v>#DIV/0!</v>
      </c>
      <c r="W29" s="163" t="str">
        <f>IFERROR(VLOOKUP(_xlfn.AGGREGATE(4,6,Y29:AB29),Lists!Q:R,2,FALSE),"")</f>
        <v/>
      </c>
      <c r="X29" s="163"/>
      <c r="Y29" s="163" t="str">
        <f>IFERROR(VLOOKUP(G29,Lists!I:M,5,FALSE),"")</f>
        <v/>
      </c>
      <c r="Z29" s="163" t="str">
        <f>IFERROR(VLOOKUP(H29,Lists!J:N,5,FALSE),"")</f>
        <v/>
      </c>
      <c r="AA29" s="163" t="str">
        <f>IFERROR(VLOOKUP(I29,Lists!K:O,5,FALSE),"")</f>
        <v/>
      </c>
      <c r="AB29" s="163" t="str">
        <f>IFERROR(VLOOKUP(J29,Lists!L:P,5,FALSE),"")</f>
        <v/>
      </c>
    </row>
    <row r="30" spans="1:28" ht="16.5">
      <c r="A30" s="169" t="str">
        <f>IF(D30="","",Cover!$E$18)</f>
        <v/>
      </c>
      <c r="B30" s="163" t="str">
        <f>IF(D30="","",Cover!$E$10)</f>
        <v/>
      </c>
      <c r="C30" s="163" t="str">
        <f t="shared" si="0"/>
        <v/>
      </c>
      <c r="D30" s="163" t="str">
        <f>IF(ISBLANK('Large credit exposures'!B110),"",'Large credit exposures'!B110)</f>
        <v/>
      </c>
      <c r="E30" s="163" t="str">
        <f>IF(ISBLANK('Large credit exposures'!C110),"",'Large credit exposures'!C107)</f>
        <v/>
      </c>
      <c r="F30" s="163" t="str">
        <f>IF(OR('Large credit exposures'!D110=0,ISBLANK('Large credit exposures'!D110)),"",'Large credit exposures'!D110)</f>
        <v/>
      </c>
      <c r="G30" s="163" t="str">
        <f>IF(ISBLANK('Large credit exposures'!E110),"",'Large credit exposures'!E110)</f>
        <v/>
      </c>
      <c r="H30" s="163" t="str">
        <f>IF(ISBLANK('Large credit exposures'!F110),"",'Large credit exposures'!F110)</f>
        <v/>
      </c>
      <c r="I30" s="163" t="str">
        <f>IF(ISBLANK('Large credit exposures'!G110),"",'Large credit exposures'!G110)</f>
        <v/>
      </c>
      <c r="J30" s="163" t="str">
        <f>IF(ISBLANK('Large credit exposures'!H110),"",'Large credit exposures'!H110)</f>
        <v/>
      </c>
      <c r="K30" s="163" t="str">
        <f>IF(ISBLANK('Large credit exposures'!I110),"",'Large credit exposures'!I110)</f>
        <v/>
      </c>
      <c r="L30" s="163" t="str">
        <f>IF(ISBLANK('Large credit exposures'!J110),"",'Large credit exposures'!J110)</f>
        <v/>
      </c>
      <c r="M30" s="163" t="str">
        <f>IF(OR('Large credit exposures'!K110=0,ISBLANK('Large credit exposures'!K110)),"",'Large credit exposures'!K110)</f>
        <v/>
      </c>
      <c r="N30" s="163" t="str">
        <f>IF(OR('Large credit exposures'!L110=0,ISBLANK('Large credit exposures'!L110)),"",'Large credit exposures'!L110)</f>
        <v/>
      </c>
      <c r="O30" s="163" t="str">
        <f>IF(OR('Large credit exposures'!M110=0,ISBLANK('Large credit exposures'!M110)),"",'Large credit exposures'!M110)</f>
        <v/>
      </c>
      <c r="P30" s="163" t="str">
        <f>IF(OR('Large credit exposures'!N110=0,ISBLANK('Large credit exposures'!N110)),"",'Large credit exposures'!N110)</f>
        <v/>
      </c>
      <c r="Q30" s="163" t="str">
        <f>IF(OR('Large credit exposures'!O110=0,ISBLANK('Large credit exposures'!O110)),"",'Large credit exposures'!O110)</f>
        <v/>
      </c>
      <c r="R30" s="163" t="str">
        <f>IF(OR('Large credit exposures'!P110=0,ISBLANK('Large credit exposures'!P110)),"",'Large credit exposures'!P110)</f>
        <v/>
      </c>
      <c r="S30" s="163" t="str">
        <f>IF(OR('Large credit exposures'!Q110=0,ISBLANK('Large credit exposures'!Q110)),"",'Large credit exposures'!Q110)</f>
        <v/>
      </c>
      <c r="T30" s="163" t="str">
        <f>IF(OR('Large credit exposures'!R110=0,ISBLANK('Large credit exposures'!R110)),"",'Large credit exposures'!R110)</f>
        <v/>
      </c>
      <c r="U30" s="163" t="e">
        <f>IF(OR('Large credit exposures'!S110=0,ISBLANK('Large credit exposures'!S110)),"",'Large credit exposures'!S110)</f>
        <v>#DIV/0!</v>
      </c>
      <c r="V30" s="163" t="e">
        <f>IF(OR('Large credit exposures'!T110=0,ISBLANK('Large credit exposures'!T110)),"",'Large credit exposures'!T110)</f>
        <v>#DIV/0!</v>
      </c>
      <c r="W30" s="163" t="str">
        <f>IFERROR(VLOOKUP(_xlfn.AGGREGATE(4,6,Y30:AB30),Lists!Q:R,2,FALSE),"")</f>
        <v/>
      </c>
      <c r="X30" s="163"/>
      <c r="Y30" s="163" t="str">
        <f>IFERROR(VLOOKUP(G30,Lists!I:M,5,FALSE),"")</f>
        <v/>
      </c>
      <c r="Z30" s="163" t="str">
        <f>IFERROR(VLOOKUP(H30,Lists!J:N,5,FALSE),"")</f>
        <v/>
      </c>
      <c r="AA30" s="163" t="str">
        <f>IFERROR(VLOOKUP(I30,Lists!K:O,5,FALSE),"")</f>
        <v/>
      </c>
      <c r="AB30" s="163" t="str">
        <f>IFERROR(VLOOKUP(J30,Lists!L:P,5,FALSE),"")</f>
        <v/>
      </c>
    </row>
    <row r="31" spans="1:28" ht="16.5">
      <c r="A31" s="169" t="str">
        <f>IF(D31="","",Cover!$E$18)</f>
        <v/>
      </c>
      <c r="B31" s="163" t="str">
        <f>IF(D31="","",Cover!$E$10)</f>
        <v/>
      </c>
      <c r="C31" s="163" t="str">
        <f t="shared" si="0"/>
        <v/>
      </c>
      <c r="D31" s="163" t="str">
        <f>IF(ISBLANK('Large credit exposures'!B111),"",'Large credit exposures'!B111)</f>
        <v/>
      </c>
      <c r="E31" s="163" t="str">
        <f>IF(ISBLANK('Large credit exposures'!C111),"",'Large credit exposures'!C108)</f>
        <v/>
      </c>
      <c r="F31" s="163" t="str">
        <f>IF(OR('Large credit exposures'!D111=0,ISBLANK('Large credit exposures'!D111)),"",'Large credit exposures'!D111)</f>
        <v/>
      </c>
      <c r="G31" s="163" t="str">
        <f>IF(ISBLANK('Large credit exposures'!E111),"",'Large credit exposures'!E111)</f>
        <v/>
      </c>
      <c r="H31" s="163" t="str">
        <f>IF(ISBLANK('Large credit exposures'!F111),"",'Large credit exposures'!F111)</f>
        <v/>
      </c>
      <c r="I31" s="163" t="str">
        <f>IF(ISBLANK('Large credit exposures'!G111),"",'Large credit exposures'!G111)</f>
        <v/>
      </c>
      <c r="J31" s="163" t="str">
        <f>IF(ISBLANK('Large credit exposures'!H111),"",'Large credit exposures'!H111)</f>
        <v/>
      </c>
      <c r="K31" s="163" t="str">
        <f>IF(ISBLANK('Large credit exposures'!I111),"",'Large credit exposures'!I111)</f>
        <v/>
      </c>
      <c r="L31" s="163" t="str">
        <f>IF(ISBLANK('Large credit exposures'!J111),"",'Large credit exposures'!J111)</f>
        <v/>
      </c>
      <c r="M31" s="163" t="str">
        <f>IF(OR('Large credit exposures'!K111=0,ISBLANK('Large credit exposures'!K111)),"",'Large credit exposures'!K111)</f>
        <v/>
      </c>
      <c r="N31" s="163" t="str">
        <f>IF(OR('Large credit exposures'!L111=0,ISBLANK('Large credit exposures'!L111)),"",'Large credit exposures'!L111)</f>
        <v/>
      </c>
      <c r="O31" s="163" t="str">
        <f>IF(OR('Large credit exposures'!M111=0,ISBLANK('Large credit exposures'!M111)),"",'Large credit exposures'!M111)</f>
        <v/>
      </c>
      <c r="P31" s="163" t="str">
        <f>IF(OR('Large credit exposures'!N111=0,ISBLANK('Large credit exposures'!N111)),"",'Large credit exposures'!N111)</f>
        <v/>
      </c>
      <c r="Q31" s="163" t="str">
        <f>IF(OR('Large credit exposures'!O111=0,ISBLANK('Large credit exposures'!O111)),"",'Large credit exposures'!O111)</f>
        <v/>
      </c>
      <c r="R31" s="163" t="str">
        <f>IF(OR('Large credit exposures'!P111=0,ISBLANK('Large credit exposures'!P111)),"",'Large credit exposures'!P111)</f>
        <v/>
      </c>
      <c r="S31" s="163" t="str">
        <f>IF(OR('Large credit exposures'!Q111=0,ISBLANK('Large credit exposures'!Q111)),"",'Large credit exposures'!Q111)</f>
        <v/>
      </c>
      <c r="T31" s="163" t="str">
        <f>IF(OR('Large credit exposures'!R111=0,ISBLANK('Large credit exposures'!R111)),"",'Large credit exposures'!R111)</f>
        <v/>
      </c>
      <c r="U31" s="163" t="e">
        <f>IF(OR('Large credit exposures'!S111=0,ISBLANK('Large credit exposures'!S111)),"",'Large credit exposures'!S111)</f>
        <v>#DIV/0!</v>
      </c>
      <c r="V31" s="163" t="e">
        <f>IF(OR('Large credit exposures'!T111=0,ISBLANK('Large credit exposures'!T111)),"",'Large credit exposures'!T111)</f>
        <v>#DIV/0!</v>
      </c>
      <c r="W31" s="163" t="str">
        <f>IFERROR(VLOOKUP(_xlfn.AGGREGATE(4,6,Y31:AB31),Lists!Q:R,2,FALSE),"")</f>
        <v/>
      </c>
      <c r="X31" s="163"/>
      <c r="Y31" s="163" t="str">
        <f>IFERROR(VLOOKUP(G31,Lists!I:M,5,FALSE),"")</f>
        <v/>
      </c>
      <c r="Z31" s="163" t="str">
        <f>IFERROR(VLOOKUP(H31,Lists!J:N,5,FALSE),"")</f>
        <v/>
      </c>
      <c r="AA31" s="163" t="str">
        <f>IFERROR(VLOOKUP(I31,Lists!K:O,5,FALSE),"")</f>
        <v/>
      </c>
      <c r="AB31" s="163" t="str">
        <f>IFERROR(VLOOKUP(J31,Lists!L:P,5,FALSE),"")</f>
        <v/>
      </c>
    </row>
    <row r="32" spans="1:28" ht="16.5">
      <c r="A32" s="169" t="str">
        <f>IF(D32="","",Cover!$E$18)</f>
        <v/>
      </c>
      <c r="B32" s="163" t="str">
        <f>IF(D32="","",Cover!$E$10)</f>
        <v/>
      </c>
      <c r="C32" s="163" t="str">
        <f t="shared" si="0"/>
        <v/>
      </c>
      <c r="D32" s="163" t="str">
        <f>IF(ISBLANK('Large credit exposures'!B112),"",'Large credit exposures'!B112)</f>
        <v/>
      </c>
      <c r="E32" s="163" t="str">
        <f>IF(ISBLANK('Large credit exposures'!C112),"",'Large credit exposures'!C109)</f>
        <v/>
      </c>
      <c r="F32" s="163" t="str">
        <f>IF(OR('Large credit exposures'!D112=0,ISBLANK('Large credit exposures'!D112)),"",'Large credit exposures'!D112)</f>
        <v/>
      </c>
      <c r="G32" s="163" t="str">
        <f>IF(ISBLANK('Large credit exposures'!E112),"",'Large credit exposures'!E112)</f>
        <v/>
      </c>
      <c r="H32" s="163" t="str">
        <f>IF(ISBLANK('Large credit exposures'!F112),"",'Large credit exposures'!F112)</f>
        <v/>
      </c>
      <c r="I32" s="163" t="str">
        <f>IF(ISBLANK('Large credit exposures'!G112),"",'Large credit exposures'!G112)</f>
        <v/>
      </c>
      <c r="J32" s="163" t="str">
        <f>IF(ISBLANK('Large credit exposures'!H112),"",'Large credit exposures'!H112)</f>
        <v/>
      </c>
      <c r="K32" s="163" t="str">
        <f>IF(ISBLANK('Large credit exposures'!I112),"",'Large credit exposures'!I112)</f>
        <v/>
      </c>
      <c r="L32" s="163" t="str">
        <f>IF(ISBLANK('Large credit exposures'!J112),"",'Large credit exposures'!J112)</f>
        <v/>
      </c>
      <c r="M32" s="163" t="str">
        <f>IF(OR('Large credit exposures'!K112=0,ISBLANK('Large credit exposures'!K112)),"",'Large credit exposures'!K112)</f>
        <v/>
      </c>
      <c r="N32" s="163" t="str">
        <f>IF(OR('Large credit exposures'!L112=0,ISBLANK('Large credit exposures'!L112)),"",'Large credit exposures'!L112)</f>
        <v/>
      </c>
      <c r="O32" s="163" t="str">
        <f>IF(OR('Large credit exposures'!M112=0,ISBLANK('Large credit exposures'!M112)),"",'Large credit exposures'!M112)</f>
        <v/>
      </c>
      <c r="P32" s="163" t="str">
        <f>IF(OR('Large credit exposures'!N112=0,ISBLANK('Large credit exposures'!N112)),"",'Large credit exposures'!N112)</f>
        <v/>
      </c>
      <c r="Q32" s="163" t="str">
        <f>IF(OR('Large credit exposures'!O112=0,ISBLANK('Large credit exposures'!O112)),"",'Large credit exposures'!O112)</f>
        <v/>
      </c>
      <c r="R32" s="163" t="str">
        <f>IF(OR('Large credit exposures'!P112=0,ISBLANK('Large credit exposures'!P112)),"",'Large credit exposures'!P112)</f>
        <v/>
      </c>
      <c r="S32" s="163" t="str">
        <f>IF(OR('Large credit exposures'!Q112=0,ISBLANK('Large credit exposures'!Q112)),"",'Large credit exposures'!Q112)</f>
        <v/>
      </c>
      <c r="T32" s="163" t="str">
        <f>IF(OR('Large credit exposures'!R112=0,ISBLANK('Large credit exposures'!R112)),"",'Large credit exposures'!R112)</f>
        <v/>
      </c>
      <c r="U32" s="163" t="e">
        <f>IF(OR('Large credit exposures'!S112=0,ISBLANK('Large credit exposures'!S112)),"",'Large credit exposures'!S112)</f>
        <v>#DIV/0!</v>
      </c>
      <c r="V32" s="163" t="e">
        <f>IF(OR('Large credit exposures'!T112=0,ISBLANK('Large credit exposures'!T112)),"",'Large credit exposures'!T112)</f>
        <v>#DIV/0!</v>
      </c>
      <c r="W32" s="163" t="str">
        <f>IFERROR(VLOOKUP(_xlfn.AGGREGATE(4,6,Y32:AB32),Lists!Q:R,2,FALSE),"")</f>
        <v/>
      </c>
      <c r="X32" s="163"/>
      <c r="Y32" s="163" t="str">
        <f>IFERROR(VLOOKUP(G32,Lists!I:M,5,FALSE),"")</f>
        <v/>
      </c>
      <c r="Z32" s="163" t="str">
        <f>IFERROR(VLOOKUP(H32,Lists!J:N,5,FALSE),"")</f>
        <v/>
      </c>
      <c r="AA32" s="163" t="str">
        <f>IFERROR(VLOOKUP(I32,Lists!K:O,5,FALSE),"")</f>
        <v/>
      </c>
      <c r="AB32" s="163" t="str">
        <f>IFERROR(VLOOKUP(J32,Lists!L:P,5,FALSE),"")</f>
        <v/>
      </c>
    </row>
    <row r="33" spans="1:28" ht="16.5">
      <c r="A33" s="169" t="str">
        <f>IF(D33="","",Cover!$E$18)</f>
        <v/>
      </c>
      <c r="B33" s="163" t="str">
        <f>IF(D33="","",Cover!$E$10)</f>
        <v/>
      </c>
      <c r="C33" s="163" t="str">
        <f t="shared" si="0"/>
        <v/>
      </c>
      <c r="D33" s="163" t="str">
        <f>IF(ISBLANK('Large credit exposures'!B113),"",'Large credit exposures'!B113)</f>
        <v/>
      </c>
      <c r="E33" s="163" t="str">
        <f>IF(ISBLANK('Large credit exposures'!C113),"",'Large credit exposures'!C110)</f>
        <v/>
      </c>
      <c r="F33" s="163" t="str">
        <f>IF(OR('Large credit exposures'!D113=0,ISBLANK('Large credit exposures'!D113)),"",'Large credit exposures'!D113)</f>
        <v/>
      </c>
      <c r="G33" s="163" t="str">
        <f>IF(ISBLANK('Large credit exposures'!E113),"",'Large credit exposures'!E113)</f>
        <v/>
      </c>
      <c r="H33" s="163" t="str">
        <f>IF(ISBLANK('Large credit exposures'!F113),"",'Large credit exposures'!F113)</f>
        <v/>
      </c>
      <c r="I33" s="163" t="str">
        <f>IF(ISBLANK('Large credit exposures'!G113),"",'Large credit exposures'!G113)</f>
        <v/>
      </c>
      <c r="J33" s="163" t="str">
        <f>IF(ISBLANK('Large credit exposures'!H113),"",'Large credit exposures'!H113)</f>
        <v/>
      </c>
      <c r="K33" s="163" t="str">
        <f>IF(ISBLANK('Large credit exposures'!I113),"",'Large credit exposures'!I113)</f>
        <v/>
      </c>
      <c r="L33" s="163" t="str">
        <f>IF(ISBLANK('Large credit exposures'!J113),"",'Large credit exposures'!J113)</f>
        <v/>
      </c>
      <c r="M33" s="163" t="str">
        <f>IF(OR('Large credit exposures'!K113=0,ISBLANK('Large credit exposures'!K113)),"",'Large credit exposures'!K113)</f>
        <v/>
      </c>
      <c r="N33" s="163" t="str">
        <f>IF(OR('Large credit exposures'!L113=0,ISBLANK('Large credit exposures'!L113)),"",'Large credit exposures'!L113)</f>
        <v/>
      </c>
      <c r="O33" s="163" t="str">
        <f>IF(OR('Large credit exposures'!M113=0,ISBLANK('Large credit exposures'!M113)),"",'Large credit exposures'!M113)</f>
        <v/>
      </c>
      <c r="P33" s="163" t="str">
        <f>IF(OR('Large credit exposures'!N113=0,ISBLANK('Large credit exposures'!N113)),"",'Large credit exposures'!N113)</f>
        <v/>
      </c>
      <c r="Q33" s="163" t="str">
        <f>IF(OR('Large credit exposures'!O113=0,ISBLANK('Large credit exposures'!O113)),"",'Large credit exposures'!O113)</f>
        <v/>
      </c>
      <c r="R33" s="163" t="str">
        <f>IF(OR('Large credit exposures'!P113=0,ISBLANK('Large credit exposures'!P113)),"",'Large credit exposures'!P113)</f>
        <v/>
      </c>
      <c r="S33" s="163" t="str">
        <f>IF(OR('Large credit exposures'!Q113=0,ISBLANK('Large credit exposures'!Q113)),"",'Large credit exposures'!Q113)</f>
        <v/>
      </c>
      <c r="T33" s="163" t="str">
        <f>IF(OR('Large credit exposures'!R113=0,ISBLANK('Large credit exposures'!R113)),"",'Large credit exposures'!R113)</f>
        <v/>
      </c>
      <c r="U33" s="163" t="e">
        <f>IF(OR('Large credit exposures'!S113=0,ISBLANK('Large credit exposures'!S113)),"",'Large credit exposures'!S113)</f>
        <v>#DIV/0!</v>
      </c>
      <c r="V33" s="163" t="e">
        <f>IF(OR('Large credit exposures'!T113=0,ISBLANK('Large credit exposures'!T113)),"",'Large credit exposures'!T113)</f>
        <v>#DIV/0!</v>
      </c>
      <c r="W33" s="163" t="str">
        <f>IFERROR(VLOOKUP(_xlfn.AGGREGATE(4,6,Y33:AB33),Lists!Q:R,2,FALSE),"")</f>
        <v/>
      </c>
      <c r="X33" s="163"/>
      <c r="Y33" s="163" t="str">
        <f>IFERROR(VLOOKUP(G33,Lists!I:M,5,FALSE),"")</f>
        <v/>
      </c>
      <c r="Z33" s="163" t="str">
        <f>IFERROR(VLOOKUP(H33,Lists!J:N,5,FALSE),"")</f>
        <v/>
      </c>
      <c r="AA33" s="163" t="str">
        <f>IFERROR(VLOOKUP(I33,Lists!K:O,5,FALSE),"")</f>
        <v/>
      </c>
      <c r="AB33" s="163" t="str">
        <f>IFERROR(VLOOKUP(J33,Lists!L:P,5,FALSE),"")</f>
        <v/>
      </c>
    </row>
    <row r="34" spans="1:28" ht="16.5">
      <c r="A34" s="169" t="str">
        <f>IF(D34="","",Cover!$E$18)</f>
        <v/>
      </c>
      <c r="B34" s="163" t="str">
        <f>IF(D34="","",Cover!$E$10)</f>
        <v/>
      </c>
      <c r="C34" s="163" t="str">
        <f t="shared" si="0"/>
        <v/>
      </c>
      <c r="D34" s="163" t="str">
        <f>IF(ISBLANK('Large credit exposures'!B114),"",'Large credit exposures'!B114)</f>
        <v/>
      </c>
      <c r="E34" s="163" t="str">
        <f>IF(ISBLANK('Large credit exposures'!C114),"",'Large credit exposures'!C111)</f>
        <v/>
      </c>
      <c r="F34" s="163" t="str">
        <f>IF(OR('Large credit exposures'!D114=0,ISBLANK('Large credit exposures'!D114)),"",'Large credit exposures'!D114)</f>
        <v/>
      </c>
      <c r="G34" s="163" t="str">
        <f>IF(ISBLANK('Large credit exposures'!E114),"",'Large credit exposures'!E114)</f>
        <v/>
      </c>
      <c r="H34" s="163" t="str">
        <f>IF(ISBLANK('Large credit exposures'!F114),"",'Large credit exposures'!F114)</f>
        <v/>
      </c>
      <c r="I34" s="163" t="str">
        <f>IF(ISBLANK('Large credit exposures'!G114),"",'Large credit exposures'!G114)</f>
        <v/>
      </c>
      <c r="J34" s="163" t="str">
        <f>IF(ISBLANK('Large credit exposures'!H114),"",'Large credit exposures'!H114)</f>
        <v/>
      </c>
      <c r="K34" s="163" t="str">
        <f>IF(ISBLANK('Large credit exposures'!I114),"",'Large credit exposures'!I114)</f>
        <v/>
      </c>
      <c r="L34" s="163" t="str">
        <f>IF(ISBLANK('Large credit exposures'!J114),"",'Large credit exposures'!J114)</f>
        <v/>
      </c>
      <c r="M34" s="163" t="str">
        <f>IF(OR('Large credit exposures'!K114=0,ISBLANK('Large credit exposures'!K114)),"",'Large credit exposures'!K114)</f>
        <v/>
      </c>
      <c r="N34" s="163" t="str">
        <f>IF(OR('Large credit exposures'!L114=0,ISBLANK('Large credit exposures'!L114)),"",'Large credit exposures'!L114)</f>
        <v/>
      </c>
      <c r="O34" s="163" t="str">
        <f>IF(OR('Large credit exposures'!M114=0,ISBLANK('Large credit exposures'!M114)),"",'Large credit exposures'!M114)</f>
        <v/>
      </c>
      <c r="P34" s="163" t="str">
        <f>IF(OR('Large credit exposures'!N114=0,ISBLANK('Large credit exposures'!N114)),"",'Large credit exposures'!N114)</f>
        <v/>
      </c>
      <c r="Q34" s="163" t="str">
        <f>IF(OR('Large credit exposures'!O114=0,ISBLANK('Large credit exposures'!O114)),"",'Large credit exposures'!O114)</f>
        <v/>
      </c>
      <c r="R34" s="163" t="str">
        <f>IF(OR('Large credit exposures'!P114=0,ISBLANK('Large credit exposures'!P114)),"",'Large credit exposures'!P114)</f>
        <v/>
      </c>
      <c r="S34" s="163" t="str">
        <f>IF(OR('Large credit exposures'!Q114=0,ISBLANK('Large credit exposures'!Q114)),"",'Large credit exposures'!Q114)</f>
        <v/>
      </c>
      <c r="T34" s="163" t="str">
        <f>IF(OR('Large credit exposures'!R114=0,ISBLANK('Large credit exposures'!R114)),"",'Large credit exposures'!R114)</f>
        <v/>
      </c>
      <c r="U34" s="163" t="e">
        <f>IF(OR('Large credit exposures'!S114=0,ISBLANK('Large credit exposures'!S114)),"",'Large credit exposures'!S114)</f>
        <v>#DIV/0!</v>
      </c>
      <c r="V34" s="163" t="e">
        <f>IF(OR('Large credit exposures'!T114=0,ISBLANK('Large credit exposures'!T114)),"",'Large credit exposures'!T114)</f>
        <v>#DIV/0!</v>
      </c>
      <c r="W34" s="163" t="str">
        <f>IFERROR(VLOOKUP(_xlfn.AGGREGATE(4,6,Y34:AB34),Lists!Q:R,2,FALSE),"")</f>
        <v/>
      </c>
      <c r="X34" s="163"/>
      <c r="Y34" s="163" t="str">
        <f>IFERROR(VLOOKUP(G34,Lists!I:M,5,FALSE),"")</f>
        <v/>
      </c>
      <c r="Z34" s="163" t="str">
        <f>IFERROR(VLOOKUP(H34,Lists!J:N,5,FALSE),"")</f>
        <v/>
      </c>
      <c r="AA34" s="163" t="str">
        <f>IFERROR(VLOOKUP(I34,Lists!K:O,5,FALSE),"")</f>
        <v/>
      </c>
      <c r="AB34" s="163" t="str">
        <f>IFERROR(VLOOKUP(J34,Lists!L:P,5,FALSE),"")</f>
        <v/>
      </c>
    </row>
    <row r="35" spans="1:28" ht="16.5">
      <c r="A35" s="169" t="str">
        <f>IF(D35="","",Cover!$E$18)</f>
        <v/>
      </c>
      <c r="B35" s="163" t="str">
        <f>IF(D35="","",Cover!$E$10)</f>
        <v/>
      </c>
      <c r="C35" s="163" t="str">
        <f t="shared" si="0"/>
        <v/>
      </c>
      <c r="D35" s="163" t="str">
        <f>IF(ISBLANK('Large credit exposures'!B115),"",'Large credit exposures'!B115)</f>
        <v/>
      </c>
      <c r="E35" s="163" t="str">
        <f>IF(ISBLANK('Large credit exposures'!C115),"",'Large credit exposures'!C112)</f>
        <v/>
      </c>
      <c r="F35" s="163" t="str">
        <f>IF(OR('Large credit exposures'!D115=0,ISBLANK('Large credit exposures'!D115)),"",'Large credit exposures'!D115)</f>
        <v/>
      </c>
      <c r="G35" s="163" t="str">
        <f>IF(ISBLANK('Large credit exposures'!E115),"",'Large credit exposures'!E115)</f>
        <v/>
      </c>
      <c r="H35" s="163" t="str">
        <f>IF(ISBLANK('Large credit exposures'!F115),"",'Large credit exposures'!F115)</f>
        <v/>
      </c>
      <c r="I35" s="163" t="str">
        <f>IF(ISBLANK('Large credit exposures'!G115),"",'Large credit exposures'!G115)</f>
        <v/>
      </c>
      <c r="J35" s="163" t="str">
        <f>IF(ISBLANK('Large credit exposures'!H115),"",'Large credit exposures'!H115)</f>
        <v/>
      </c>
      <c r="K35" s="163" t="str">
        <f>IF(ISBLANK('Large credit exposures'!I115),"",'Large credit exposures'!I115)</f>
        <v/>
      </c>
      <c r="L35" s="163" t="str">
        <f>IF(ISBLANK('Large credit exposures'!J115),"",'Large credit exposures'!J115)</f>
        <v/>
      </c>
      <c r="M35" s="163" t="str">
        <f>IF(OR('Large credit exposures'!K115=0,ISBLANK('Large credit exposures'!K115)),"",'Large credit exposures'!K115)</f>
        <v/>
      </c>
      <c r="N35" s="163" t="str">
        <f>IF(OR('Large credit exposures'!L115=0,ISBLANK('Large credit exposures'!L115)),"",'Large credit exposures'!L115)</f>
        <v/>
      </c>
      <c r="O35" s="163" t="str">
        <f>IF(OR('Large credit exposures'!M115=0,ISBLANK('Large credit exposures'!M115)),"",'Large credit exposures'!M115)</f>
        <v/>
      </c>
      <c r="P35" s="163" t="str">
        <f>IF(OR('Large credit exposures'!N115=0,ISBLANK('Large credit exposures'!N115)),"",'Large credit exposures'!N115)</f>
        <v/>
      </c>
      <c r="Q35" s="163" t="str">
        <f>IF(OR('Large credit exposures'!O115=0,ISBLANK('Large credit exposures'!O115)),"",'Large credit exposures'!O115)</f>
        <v/>
      </c>
      <c r="R35" s="163" t="str">
        <f>IF(OR('Large credit exposures'!P115=0,ISBLANK('Large credit exposures'!P115)),"",'Large credit exposures'!P115)</f>
        <v/>
      </c>
      <c r="S35" s="163" t="str">
        <f>IF(OR('Large credit exposures'!Q115=0,ISBLANK('Large credit exposures'!Q115)),"",'Large credit exposures'!Q115)</f>
        <v/>
      </c>
      <c r="T35" s="163" t="str">
        <f>IF(OR('Large credit exposures'!R115=0,ISBLANK('Large credit exposures'!R115)),"",'Large credit exposures'!R115)</f>
        <v/>
      </c>
      <c r="U35" s="163" t="e">
        <f>IF(OR('Large credit exposures'!S115=0,ISBLANK('Large credit exposures'!S115)),"",'Large credit exposures'!S115)</f>
        <v>#DIV/0!</v>
      </c>
      <c r="V35" s="163" t="e">
        <f>IF(OR('Large credit exposures'!T115=0,ISBLANK('Large credit exposures'!T115)),"",'Large credit exposures'!T115)</f>
        <v>#DIV/0!</v>
      </c>
      <c r="W35" s="163" t="str">
        <f>IFERROR(VLOOKUP(_xlfn.AGGREGATE(4,6,Y35:AB35),Lists!Q:R,2,FALSE),"")</f>
        <v/>
      </c>
      <c r="X35" s="163"/>
      <c r="Y35" s="163" t="str">
        <f>IFERROR(VLOOKUP(G35,Lists!I:M,5,FALSE),"")</f>
        <v/>
      </c>
      <c r="Z35" s="163" t="str">
        <f>IFERROR(VLOOKUP(H35,Lists!J:N,5,FALSE),"")</f>
        <v/>
      </c>
      <c r="AA35" s="163" t="str">
        <f>IFERROR(VLOOKUP(I35,Lists!K:O,5,FALSE),"")</f>
        <v/>
      </c>
      <c r="AB35" s="163" t="str">
        <f>IFERROR(VLOOKUP(J35,Lists!L:P,5,FALSE),"")</f>
        <v/>
      </c>
    </row>
    <row r="36" spans="1:28" ht="16.5">
      <c r="A36" s="169" t="str">
        <f>IF(D36="","",Cover!$E$18)</f>
        <v/>
      </c>
      <c r="B36" s="163" t="str">
        <f>IF(D36="","",Cover!$E$10)</f>
        <v/>
      </c>
      <c r="C36" s="163" t="str">
        <f t="shared" si="0"/>
        <v/>
      </c>
      <c r="D36" s="163" t="str">
        <f>IF(ISBLANK('Large credit exposures'!B116),"",'Large credit exposures'!B116)</f>
        <v/>
      </c>
      <c r="E36" s="163" t="str">
        <f>IF(ISBLANK('Large credit exposures'!C116),"",'Large credit exposures'!C113)</f>
        <v/>
      </c>
      <c r="F36" s="163" t="str">
        <f>IF(OR('Large credit exposures'!D116=0,ISBLANK('Large credit exposures'!D116)),"",'Large credit exposures'!D116)</f>
        <v/>
      </c>
      <c r="G36" s="163" t="str">
        <f>IF(ISBLANK('Large credit exposures'!E116),"",'Large credit exposures'!E116)</f>
        <v/>
      </c>
      <c r="H36" s="163" t="str">
        <f>IF(ISBLANK('Large credit exposures'!F116),"",'Large credit exposures'!F116)</f>
        <v/>
      </c>
      <c r="I36" s="163" t="str">
        <f>IF(ISBLANK('Large credit exposures'!G116),"",'Large credit exposures'!G116)</f>
        <v/>
      </c>
      <c r="J36" s="163" t="str">
        <f>IF(ISBLANK('Large credit exposures'!H116),"",'Large credit exposures'!H116)</f>
        <v/>
      </c>
      <c r="K36" s="163" t="str">
        <f>IF(ISBLANK('Large credit exposures'!I116),"",'Large credit exposures'!I116)</f>
        <v/>
      </c>
      <c r="L36" s="163" t="str">
        <f>IF(ISBLANK('Large credit exposures'!J116),"",'Large credit exposures'!J116)</f>
        <v/>
      </c>
      <c r="M36" s="163" t="str">
        <f>IF(OR('Large credit exposures'!K116=0,ISBLANK('Large credit exposures'!K116)),"",'Large credit exposures'!K116)</f>
        <v/>
      </c>
      <c r="N36" s="163" t="str">
        <f>IF(OR('Large credit exposures'!L116=0,ISBLANK('Large credit exposures'!L116)),"",'Large credit exposures'!L116)</f>
        <v/>
      </c>
      <c r="O36" s="163" t="str">
        <f>IF(OR('Large credit exposures'!M116=0,ISBLANK('Large credit exposures'!M116)),"",'Large credit exposures'!M116)</f>
        <v/>
      </c>
      <c r="P36" s="163" t="str">
        <f>IF(OR('Large credit exposures'!N116=0,ISBLANK('Large credit exposures'!N116)),"",'Large credit exposures'!N116)</f>
        <v/>
      </c>
      <c r="Q36" s="163" t="str">
        <f>IF(OR('Large credit exposures'!O116=0,ISBLANK('Large credit exposures'!O116)),"",'Large credit exposures'!O116)</f>
        <v/>
      </c>
      <c r="R36" s="163" t="str">
        <f>IF(OR('Large credit exposures'!P116=0,ISBLANK('Large credit exposures'!P116)),"",'Large credit exposures'!P116)</f>
        <v/>
      </c>
      <c r="S36" s="163" t="str">
        <f>IF(OR('Large credit exposures'!Q116=0,ISBLANK('Large credit exposures'!Q116)),"",'Large credit exposures'!Q116)</f>
        <v/>
      </c>
      <c r="T36" s="163" t="str">
        <f>IF(OR('Large credit exposures'!R116=0,ISBLANK('Large credit exposures'!R116)),"",'Large credit exposures'!R116)</f>
        <v/>
      </c>
      <c r="U36" s="163" t="e">
        <f>IF(OR('Large credit exposures'!S116=0,ISBLANK('Large credit exposures'!S116)),"",'Large credit exposures'!S116)</f>
        <v>#DIV/0!</v>
      </c>
      <c r="V36" s="163" t="e">
        <f>IF(OR('Large credit exposures'!T116=0,ISBLANK('Large credit exposures'!T116)),"",'Large credit exposures'!T116)</f>
        <v>#DIV/0!</v>
      </c>
      <c r="W36" s="163" t="str">
        <f>IFERROR(VLOOKUP(_xlfn.AGGREGATE(4,6,Y36:AB36),Lists!Q:R,2,FALSE),"")</f>
        <v/>
      </c>
      <c r="X36" s="163"/>
      <c r="Y36" s="163" t="str">
        <f>IFERROR(VLOOKUP(G36,Lists!I:M,5,FALSE),"")</f>
        <v/>
      </c>
      <c r="Z36" s="163" t="str">
        <f>IFERROR(VLOOKUP(H36,Lists!J:N,5,FALSE),"")</f>
        <v/>
      </c>
      <c r="AA36" s="163" t="str">
        <f>IFERROR(VLOOKUP(I36,Lists!K:O,5,FALSE),"")</f>
        <v/>
      </c>
      <c r="AB36" s="163" t="str">
        <f>IFERROR(VLOOKUP(J36,Lists!L:P,5,FALSE),"")</f>
        <v/>
      </c>
    </row>
    <row r="37" spans="1:28" ht="16.5">
      <c r="A37" s="169" t="str">
        <f>IF(D37="","",Cover!$E$18)</f>
        <v/>
      </c>
      <c r="B37" s="163" t="str">
        <f>IF(D37="","",Cover!$E$10)</f>
        <v/>
      </c>
      <c r="C37" s="163" t="str">
        <f t="shared" si="0"/>
        <v/>
      </c>
      <c r="D37" s="163" t="str">
        <f>IF(ISBLANK('Large credit exposures'!B117),"",'Large credit exposures'!B117)</f>
        <v/>
      </c>
      <c r="E37" s="163" t="str">
        <f>IF(ISBLANK('Large credit exposures'!C117),"",'Large credit exposures'!C114)</f>
        <v/>
      </c>
      <c r="F37" s="163" t="str">
        <f>IF(OR('Large credit exposures'!D117=0,ISBLANK('Large credit exposures'!D117)),"",'Large credit exposures'!D117)</f>
        <v/>
      </c>
      <c r="G37" s="163" t="str">
        <f>IF(ISBLANK('Large credit exposures'!E117),"",'Large credit exposures'!E117)</f>
        <v/>
      </c>
      <c r="H37" s="163" t="str">
        <f>IF(ISBLANK('Large credit exposures'!F117),"",'Large credit exposures'!F117)</f>
        <v/>
      </c>
      <c r="I37" s="163" t="str">
        <f>IF(ISBLANK('Large credit exposures'!G117),"",'Large credit exposures'!G117)</f>
        <v/>
      </c>
      <c r="J37" s="163" t="str">
        <f>IF(ISBLANK('Large credit exposures'!H117),"",'Large credit exposures'!H117)</f>
        <v/>
      </c>
      <c r="K37" s="163" t="str">
        <f>IF(ISBLANK('Large credit exposures'!I117),"",'Large credit exposures'!I117)</f>
        <v/>
      </c>
      <c r="L37" s="163" t="str">
        <f>IF(ISBLANK('Large credit exposures'!J117),"",'Large credit exposures'!J117)</f>
        <v/>
      </c>
      <c r="M37" s="163" t="str">
        <f>IF(OR('Large credit exposures'!K117=0,ISBLANK('Large credit exposures'!K117)),"",'Large credit exposures'!K117)</f>
        <v/>
      </c>
      <c r="N37" s="163" t="str">
        <f>IF(OR('Large credit exposures'!L117=0,ISBLANK('Large credit exposures'!L117)),"",'Large credit exposures'!L117)</f>
        <v/>
      </c>
      <c r="O37" s="163" t="str">
        <f>IF(OR('Large credit exposures'!M117=0,ISBLANK('Large credit exposures'!M117)),"",'Large credit exposures'!M117)</f>
        <v/>
      </c>
      <c r="P37" s="163" t="str">
        <f>IF(OR('Large credit exposures'!N117=0,ISBLANK('Large credit exposures'!N117)),"",'Large credit exposures'!N117)</f>
        <v/>
      </c>
      <c r="Q37" s="163" t="str">
        <f>IF(OR('Large credit exposures'!O117=0,ISBLANK('Large credit exposures'!O117)),"",'Large credit exposures'!O117)</f>
        <v/>
      </c>
      <c r="R37" s="163" t="str">
        <f>IF(OR('Large credit exposures'!P117=0,ISBLANK('Large credit exposures'!P117)),"",'Large credit exposures'!P117)</f>
        <v/>
      </c>
      <c r="S37" s="163" t="str">
        <f>IF(OR('Large credit exposures'!Q117=0,ISBLANK('Large credit exposures'!Q117)),"",'Large credit exposures'!Q117)</f>
        <v/>
      </c>
      <c r="T37" s="163" t="str">
        <f>IF(OR('Large credit exposures'!R117=0,ISBLANK('Large credit exposures'!R117)),"",'Large credit exposures'!R117)</f>
        <v/>
      </c>
      <c r="U37" s="163" t="e">
        <f>IF(OR('Large credit exposures'!S117=0,ISBLANK('Large credit exposures'!S117)),"",'Large credit exposures'!S117)</f>
        <v>#DIV/0!</v>
      </c>
      <c r="V37" s="163" t="e">
        <f>IF(OR('Large credit exposures'!T117=0,ISBLANK('Large credit exposures'!T117)),"",'Large credit exposures'!T117)</f>
        <v>#DIV/0!</v>
      </c>
      <c r="W37" s="163" t="str">
        <f>IFERROR(VLOOKUP(_xlfn.AGGREGATE(4,6,Y37:AB37),Lists!Q:R,2,FALSE),"")</f>
        <v/>
      </c>
      <c r="X37" s="163"/>
      <c r="Y37" s="163" t="str">
        <f>IFERROR(VLOOKUP(G37,Lists!I:M,5,FALSE),"")</f>
        <v/>
      </c>
      <c r="Z37" s="163" t="str">
        <f>IFERROR(VLOOKUP(H37,Lists!J:N,5,FALSE),"")</f>
        <v/>
      </c>
      <c r="AA37" s="163" t="str">
        <f>IFERROR(VLOOKUP(I37,Lists!K:O,5,FALSE),"")</f>
        <v/>
      </c>
      <c r="AB37" s="163" t="str">
        <f>IFERROR(VLOOKUP(J37,Lists!L:P,5,FALSE),"")</f>
        <v/>
      </c>
    </row>
    <row r="38" spans="1:28" ht="16.5">
      <c r="A38" s="169" t="str">
        <f>IF(D38="","",Cover!$E$18)</f>
        <v/>
      </c>
      <c r="B38" s="163" t="str">
        <f>IF(D38="","",Cover!$E$10)</f>
        <v/>
      </c>
      <c r="C38" s="163" t="str">
        <f t="shared" si="0"/>
        <v/>
      </c>
      <c r="D38" s="163" t="str">
        <f>IF(ISBLANK('Large credit exposures'!B118),"",'Large credit exposures'!B118)</f>
        <v/>
      </c>
      <c r="E38" s="163" t="str">
        <f>IF(ISBLANK('Large credit exposures'!C118),"",'Large credit exposures'!C115)</f>
        <v/>
      </c>
      <c r="F38" s="163" t="str">
        <f>IF(OR('Large credit exposures'!D118=0,ISBLANK('Large credit exposures'!D118)),"",'Large credit exposures'!D118)</f>
        <v/>
      </c>
      <c r="G38" s="163" t="str">
        <f>IF(ISBLANK('Large credit exposures'!E118),"",'Large credit exposures'!E118)</f>
        <v/>
      </c>
      <c r="H38" s="163" t="str">
        <f>IF(ISBLANK('Large credit exposures'!F118),"",'Large credit exposures'!F118)</f>
        <v/>
      </c>
      <c r="I38" s="163" t="str">
        <f>IF(ISBLANK('Large credit exposures'!G118),"",'Large credit exposures'!G118)</f>
        <v/>
      </c>
      <c r="J38" s="163" t="str">
        <f>IF(ISBLANK('Large credit exposures'!H118),"",'Large credit exposures'!H118)</f>
        <v/>
      </c>
      <c r="K38" s="163" t="str">
        <f>IF(ISBLANK('Large credit exposures'!I118),"",'Large credit exposures'!I118)</f>
        <v/>
      </c>
      <c r="L38" s="163" t="str">
        <f>IF(ISBLANK('Large credit exposures'!J118),"",'Large credit exposures'!J118)</f>
        <v/>
      </c>
      <c r="M38" s="163" t="str">
        <f>IF(OR('Large credit exposures'!K118=0,ISBLANK('Large credit exposures'!K118)),"",'Large credit exposures'!K118)</f>
        <v/>
      </c>
      <c r="N38" s="163" t="str">
        <f>IF(OR('Large credit exposures'!L118=0,ISBLANK('Large credit exposures'!L118)),"",'Large credit exposures'!L118)</f>
        <v/>
      </c>
      <c r="O38" s="163" t="str">
        <f>IF(OR('Large credit exposures'!M118=0,ISBLANK('Large credit exposures'!M118)),"",'Large credit exposures'!M118)</f>
        <v/>
      </c>
      <c r="P38" s="163" t="str">
        <f>IF(OR('Large credit exposures'!N118=0,ISBLANK('Large credit exposures'!N118)),"",'Large credit exposures'!N118)</f>
        <v/>
      </c>
      <c r="Q38" s="163" t="str">
        <f>IF(OR('Large credit exposures'!O118=0,ISBLANK('Large credit exposures'!O118)),"",'Large credit exposures'!O118)</f>
        <v/>
      </c>
      <c r="R38" s="163" t="str">
        <f>IF(OR('Large credit exposures'!P118=0,ISBLANK('Large credit exposures'!P118)),"",'Large credit exposures'!P118)</f>
        <v/>
      </c>
      <c r="S38" s="163" t="str">
        <f>IF(OR('Large credit exposures'!Q118=0,ISBLANK('Large credit exposures'!Q118)),"",'Large credit exposures'!Q118)</f>
        <v/>
      </c>
      <c r="T38" s="163" t="str">
        <f>IF(OR('Large credit exposures'!R118=0,ISBLANK('Large credit exposures'!R118)),"",'Large credit exposures'!R118)</f>
        <v/>
      </c>
      <c r="U38" s="163" t="e">
        <f>IF(OR('Large credit exposures'!S118=0,ISBLANK('Large credit exposures'!S118)),"",'Large credit exposures'!S118)</f>
        <v>#DIV/0!</v>
      </c>
      <c r="V38" s="163" t="e">
        <f>IF(OR('Large credit exposures'!T118=0,ISBLANK('Large credit exposures'!T118)),"",'Large credit exposures'!T118)</f>
        <v>#DIV/0!</v>
      </c>
      <c r="W38" s="163" t="str">
        <f>IFERROR(VLOOKUP(_xlfn.AGGREGATE(4,6,Y38:AB38),Lists!Q:R,2,FALSE),"")</f>
        <v/>
      </c>
      <c r="X38" s="163"/>
      <c r="Y38" s="163" t="str">
        <f>IFERROR(VLOOKUP(G38,Lists!I:M,5,FALSE),"")</f>
        <v/>
      </c>
      <c r="Z38" s="163" t="str">
        <f>IFERROR(VLOOKUP(H38,Lists!J:N,5,FALSE),"")</f>
        <v/>
      </c>
      <c r="AA38" s="163" t="str">
        <f>IFERROR(VLOOKUP(I38,Lists!K:O,5,FALSE),"")</f>
        <v/>
      </c>
      <c r="AB38" s="163" t="str">
        <f>IFERROR(VLOOKUP(J38,Lists!L:P,5,FALSE),"")</f>
        <v/>
      </c>
    </row>
    <row r="39" spans="1:28" ht="16.5">
      <c r="A39" s="169" t="str">
        <f>IF(D39="","",Cover!$E$18)</f>
        <v/>
      </c>
      <c r="B39" s="163" t="str">
        <f>IF(D39="","",Cover!$E$10)</f>
        <v/>
      </c>
      <c r="C39" s="163" t="str">
        <f>IFERROR(RANK(T39,$T$3:$T$76,0),"")</f>
        <v/>
      </c>
      <c r="D39" s="163" t="str">
        <f>IF(ISBLANK('Large credit exposures'!B119),"",'Large credit exposures'!B119)</f>
        <v/>
      </c>
      <c r="E39" s="163" t="str">
        <f>IF(ISBLANK('Large credit exposures'!C119),"",'Large credit exposures'!C116)</f>
        <v/>
      </c>
      <c r="F39" s="163" t="str">
        <f>IF(OR('Large credit exposures'!D119=0,ISBLANK('Large credit exposures'!D119)),"",'Large credit exposures'!D119)</f>
        <v/>
      </c>
      <c r="G39" s="163" t="str">
        <f>IF(ISBLANK('Large credit exposures'!E119),"",'Large credit exposures'!E119)</f>
        <v/>
      </c>
      <c r="H39" s="163" t="str">
        <f>IF(ISBLANK('Large credit exposures'!F119),"",'Large credit exposures'!F119)</f>
        <v/>
      </c>
      <c r="I39" s="163" t="str">
        <f>IF(ISBLANK('Large credit exposures'!G119),"",'Large credit exposures'!G119)</f>
        <v/>
      </c>
      <c r="J39" s="163" t="str">
        <f>IF(ISBLANK('Large credit exposures'!H119),"",'Large credit exposures'!H119)</f>
        <v/>
      </c>
      <c r="K39" s="163" t="str">
        <f>IF(ISBLANK('Large credit exposures'!I119),"",'Large credit exposures'!I119)</f>
        <v/>
      </c>
      <c r="L39" s="163" t="str">
        <f>IF(ISBLANK('Large credit exposures'!J119),"",'Large credit exposures'!J119)</f>
        <v/>
      </c>
      <c r="M39" s="163" t="str">
        <f>IF(OR('Large credit exposures'!K119=0,ISBLANK('Large credit exposures'!K119)),"",'Large credit exposures'!K119)</f>
        <v/>
      </c>
      <c r="N39" s="163" t="str">
        <f>IF(OR('Large credit exposures'!L119=0,ISBLANK('Large credit exposures'!L119)),"",'Large credit exposures'!L119)</f>
        <v/>
      </c>
      <c r="O39" s="163" t="str">
        <f>IF(OR('Large credit exposures'!M119=0,ISBLANK('Large credit exposures'!M119)),"",'Large credit exposures'!M119)</f>
        <v/>
      </c>
      <c r="P39" s="163" t="str">
        <f>IF(OR('Large credit exposures'!N119=0,ISBLANK('Large credit exposures'!N119)),"",'Large credit exposures'!N119)</f>
        <v/>
      </c>
      <c r="Q39" s="163" t="str">
        <f>IF(OR('Large credit exposures'!O119=0,ISBLANK('Large credit exposures'!O119)),"",'Large credit exposures'!O119)</f>
        <v/>
      </c>
      <c r="R39" s="163" t="str">
        <f>IF(OR('Large credit exposures'!P119=0,ISBLANK('Large credit exposures'!P119)),"",'Large credit exposures'!P119)</f>
        <v/>
      </c>
      <c r="S39" s="163" t="str">
        <f>IF(OR('Large credit exposures'!Q119=0,ISBLANK('Large credit exposures'!Q119)),"",'Large credit exposures'!Q119)</f>
        <v/>
      </c>
      <c r="T39" s="163" t="str">
        <f>IF(OR('Large credit exposures'!R119=0,ISBLANK('Large credit exposures'!R119)),"",'Large credit exposures'!R119)</f>
        <v/>
      </c>
      <c r="U39" s="163" t="e">
        <f>IF(OR('Large credit exposures'!S119=0,ISBLANK('Large credit exposures'!S119)),"",'Large credit exposures'!S119)</f>
        <v>#DIV/0!</v>
      </c>
      <c r="V39" s="163" t="e">
        <f>IF(OR('Large credit exposures'!T119=0,ISBLANK('Large credit exposures'!T119)),"",'Large credit exposures'!T119)</f>
        <v>#DIV/0!</v>
      </c>
      <c r="W39" s="163" t="str">
        <f>IFERROR(VLOOKUP(_xlfn.AGGREGATE(4,6,Y39:AB39),Lists!Q:R,2,FALSE),"")</f>
        <v/>
      </c>
      <c r="X39" s="163"/>
      <c r="Y39" s="163" t="str">
        <f>IFERROR(VLOOKUP(G39,Lists!I:M,5,FALSE),"")</f>
        <v/>
      </c>
      <c r="Z39" s="163" t="str">
        <f>IFERROR(VLOOKUP(H39,Lists!J:N,5,FALSE),"")</f>
        <v/>
      </c>
      <c r="AA39" s="163" t="str">
        <f>IFERROR(VLOOKUP(I39,Lists!K:O,5,FALSE),"")</f>
        <v/>
      </c>
      <c r="AB39" s="163" t="str">
        <f>IFERROR(VLOOKUP(J39,Lists!L:P,5,FALSE),"")</f>
        <v/>
      </c>
    </row>
    <row r="40" spans="1:28" ht="16.5">
      <c r="A40" s="169" t="str">
        <f>IF(D40="","",Cover!$E$18)</f>
        <v/>
      </c>
      <c r="B40" s="163" t="str">
        <f>IF(D40="","",Cover!$E$10)</f>
        <v/>
      </c>
      <c r="C40" s="163" t="str">
        <f t="shared" si="0"/>
        <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tabColor rgb="FFFFFF00"/>
    <pageSetUpPr fitToPage="1"/>
  </sheetPr>
  <dimension ref="A1:R88"/>
  <sheetViews>
    <sheetView showGridLines="0" zoomScale="85" zoomScaleNormal="85" workbookViewId="0">
      <selection activeCell="A58" sqref="A58"/>
    </sheetView>
  </sheetViews>
  <sheetFormatPr defaultColWidth="9.140625" defaultRowHeight="12.75"/>
  <cols>
    <col min="1" max="1" width="55.7109375" style="8" bestFit="1" customWidth="1"/>
    <col min="2" max="2" width="12.5703125" style="8" customWidth="1"/>
    <col min="3" max="3" width="2.42578125" style="8" customWidth="1"/>
    <col min="4" max="4" width="67.7109375" style="8" bestFit="1" customWidth="1"/>
    <col min="5" max="5" width="3.42578125" style="8" customWidth="1"/>
    <col min="6" max="6" width="81.140625" style="8" bestFit="1" customWidth="1"/>
    <col min="7" max="7" width="38.28515625" style="8" bestFit="1" customWidth="1"/>
    <col min="8" max="8" width="6.28515625" style="8" customWidth="1"/>
    <col min="9" max="9" width="19.7109375" style="8" bestFit="1" customWidth="1"/>
    <col min="10" max="11" width="12.140625" style="8" bestFit="1" customWidth="1"/>
    <col min="12" max="12" width="12.140625" style="8" customWidth="1"/>
    <col min="13" max="16384" width="9.140625" style="8"/>
  </cols>
  <sheetData>
    <row r="1" spans="1:18" ht="16.5">
      <c r="A1" s="26" t="s">
        <v>245</v>
      </c>
      <c r="B1" s="26"/>
      <c r="C1" s="27"/>
      <c r="D1" s="28" t="s">
        <v>246</v>
      </c>
      <c r="E1" s="25"/>
      <c r="F1" s="29" t="s">
        <v>247</v>
      </c>
      <c r="G1" s="29" t="s">
        <v>248</v>
      </c>
      <c r="H1" s="30"/>
      <c r="I1" s="17" t="s">
        <v>42</v>
      </c>
      <c r="J1" s="18" t="s">
        <v>44</v>
      </c>
      <c r="K1" s="17" t="s">
        <v>45</v>
      </c>
      <c r="L1" s="17" t="s">
        <v>69</v>
      </c>
      <c r="M1" s="17" t="s">
        <v>249</v>
      </c>
      <c r="N1" s="17" t="s">
        <v>250</v>
      </c>
      <c r="O1" s="17" t="s">
        <v>251</v>
      </c>
      <c r="P1" s="17" t="s">
        <v>252</v>
      </c>
      <c r="Q1" s="17" t="s">
        <v>253</v>
      </c>
      <c r="R1" s="17" t="s">
        <v>254</v>
      </c>
    </row>
    <row r="2" spans="1:18" ht="16.5">
      <c r="A2" s="32" t="s">
        <v>3</v>
      </c>
      <c r="B2" s="26" t="s">
        <v>255</v>
      </c>
      <c r="C2" s="27"/>
      <c r="D2" s="31" t="s">
        <v>204</v>
      </c>
      <c r="E2" s="25"/>
      <c r="F2" s="225" t="s">
        <v>129</v>
      </c>
      <c r="G2" s="226" t="s">
        <v>240</v>
      </c>
      <c r="H2" s="227"/>
      <c r="I2" s="19" t="s">
        <v>256</v>
      </c>
      <c r="J2" s="19" t="s">
        <v>256</v>
      </c>
      <c r="K2" s="19" t="s">
        <v>257</v>
      </c>
      <c r="L2" s="19" t="s">
        <v>256</v>
      </c>
      <c r="M2" s="19">
        <v>1</v>
      </c>
      <c r="N2" s="19">
        <v>1</v>
      </c>
      <c r="O2" s="19">
        <v>1</v>
      </c>
      <c r="P2" s="19">
        <v>1</v>
      </c>
      <c r="Q2" s="20">
        <v>1</v>
      </c>
      <c r="R2" s="19" t="s">
        <v>256</v>
      </c>
    </row>
    <row r="3" spans="1:18" ht="16.5">
      <c r="A3" s="32" t="s">
        <v>258</v>
      </c>
      <c r="B3" s="32" t="s">
        <v>259</v>
      </c>
      <c r="C3" s="27"/>
      <c r="D3" s="31" t="s">
        <v>205</v>
      </c>
      <c r="E3" s="25"/>
      <c r="F3" s="225" t="s">
        <v>130</v>
      </c>
      <c r="G3" s="226" t="s">
        <v>260</v>
      </c>
      <c r="H3" s="227"/>
      <c r="I3" s="19" t="s">
        <v>261</v>
      </c>
      <c r="J3" s="19" t="s">
        <v>261</v>
      </c>
      <c r="K3" s="19" t="s">
        <v>262</v>
      </c>
      <c r="L3" s="19" t="s">
        <v>261</v>
      </c>
      <c r="M3" s="19">
        <v>2</v>
      </c>
      <c r="N3" s="19">
        <v>2</v>
      </c>
      <c r="O3" s="19">
        <v>2</v>
      </c>
      <c r="P3" s="19">
        <v>2</v>
      </c>
      <c r="Q3" s="20">
        <v>2</v>
      </c>
      <c r="R3" s="19" t="s">
        <v>261</v>
      </c>
    </row>
    <row r="4" spans="1:18" ht="16.5">
      <c r="A4" s="32" t="s">
        <v>263</v>
      </c>
      <c r="B4" s="32" t="s">
        <v>264</v>
      </c>
      <c r="C4" s="27"/>
      <c r="D4" s="31" t="s">
        <v>206</v>
      </c>
      <c r="E4" s="25"/>
      <c r="F4" s="225" t="s">
        <v>131</v>
      </c>
      <c r="G4" s="226" t="s">
        <v>260</v>
      </c>
      <c r="H4" s="227"/>
      <c r="I4" s="19" t="s">
        <v>265</v>
      </c>
      <c r="J4" s="19" t="s">
        <v>265</v>
      </c>
      <c r="K4" s="19" t="s">
        <v>266</v>
      </c>
      <c r="L4" s="19" t="s">
        <v>265</v>
      </c>
      <c r="M4" s="19">
        <v>3</v>
      </c>
      <c r="N4" s="19">
        <v>3</v>
      </c>
      <c r="O4" s="19">
        <v>3</v>
      </c>
      <c r="P4" s="19">
        <v>3</v>
      </c>
      <c r="Q4" s="20">
        <v>3</v>
      </c>
      <c r="R4" s="19" t="s">
        <v>265</v>
      </c>
    </row>
    <row r="5" spans="1:18" ht="16.5">
      <c r="A5" s="32" t="s">
        <v>267</v>
      </c>
      <c r="B5" s="32" t="s">
        <v>268</v>
      </c>
      <c r="C5" s="27"/>
      <c r="D5" s="31" t="s">
        <v>207</v>
      </c>
      <c r="E5" s="25"/>
      <c r="F5" s="225" t="s">
        <v>132</v>
      </c>
      <c r="G5" s="226" t="s">
        <v>240</v>
      </c>
      <c r="H5" s="227"/>
      <c r="I5" s="19" t="s">
        <v>269</v>
      </c>
      <c r="J5" s="19" t="s">
        <v>269</v>
      </c>
      <c r="K5" s="19" t="s">
        <v>270</v>
      </c>
      <c r="L5" s="19" t="s">
        <v>269</v>
      </c>
      <c r="M5" s="19">
        <v>4</v>
      </c>
      <c r="N5" s="19">
        <v>4</v>
      </c>
      <c r="O5" s="19">
        <v>4</v>
      </c>
      <c r="P5" s="19">
        <v>4</v>
      </c>
      <c r="Q5" s="20">
        <v>4</v>
      </c>
      <c r="R5" s="19" t="s">
        <v>269</v>
      </c>
    </row>
    <row r="6" spans="1:18" ht="16.5">
      <c r="A6" s="32" t="s">
        <v>271</v>
      </c>
      <c r="B6" s="32" t="s">
        <v>272</v>
      </c>
      <c r="C6" s="27"/>
      <c r="D6" s="31" t="s">
        <v>208</v>
      </c>
      <c r="E6" s="25"/>
      <c r="F6" s="225" t="s">
        <v>133</v>
      </c>
      <c r="G6" s="226" t="s">
        <v>260</v>
      </c>
      <c r="H6" s="227"/>
      <c r="I6" s="19" t="s">
        <v>273</v>
      </c>
      <c r="J6" s="19" t="s">
        <v>273</v>
      </c>
      <c r="K6" s="19" t="s">
        <v>274</v>
      </c>
      <c r="L6" s="19" t="s">
        <v>273</v>
      </c>
      <c r="M6" s="19">
        <v>5</v>
      </c>
      <c r="N6" s="19">
        <v>5</v>
      </c>
      <c r="O6" s="19">
        <v>5</v>
      </c>
      <c r="P6" s="19">
        <v>5</v>
      </c>
      <c r="Q6" s="20">
        <v>5</v>
      </c>
      <c r="R6" s="19" t="s">
        <v>273</v>
      </c>
    </row>
    <row r="7" spans="1:18" ht="16.5">
      <c r="A7" s="32" t="s">
        <v>275</v>
      </c>
      <c r="B7" s="32" t="s">
        <v>276</v>
      </c>
      <c r="C7" s="27"/>
      <c r="D7" s="31" t="s">
        <v>209</v>
      </c>
      <c r="E7" s="25"/>
      <c r="F7" s="225" t="s">
        <v>134</v>
      </c>
      <c r="G7" s="226" t="s">
        <v>240</v>
      </c>
      <c r="H7" s="227"/>
      <c r="I7" s="19" t="s">
        <v>277</v>
      </c>
      <c r="J7" s="19" t="s">
        <v>277</v>
      </c>
      <c r="K7" s="19" t="s">
        <v>278</v>
      </c>
      <c r="L7" s="19" t="s">
        <v>277</v>
      </c>
      <c r="M7" s="19">
        <v>6</v>
      </c>
      <c r="N7" s="19">
        <v>6</v>
      </c>
      <c r="O7" s="19">
        <v>6</v>
      </c>
      <c r="P7" s="19">
        <v>6</v>
      </c>
      <c r="Q7" s="20">
        <v>6</v>
      </c>
      <c r="R7" s="19" t="s">
        <v>277</v>
      </c>
    </row>
    <row r="8" spans="1:18" ht="16.5">
      <c r="A8" s="32" t="s">
        <v>279</v>
      </c>
      <c r="B8" s="32" t="s">
        <v>280</v>
      </c>
      <c r="C8" s="27"/>
      <c r="D8" s="31" t="s">
        <v>210</v>
      </c>
      <c r="E8" s="25"/>
      <c r="F8" s="225" t="s">
        <v>135</v>
      </c>
      <c r="G8" s="226" t="s">
        <v>260</v>
      </c>
      <c r="H8" s="227"/>
      <c r="I8" s="19" t="s">
        <v>281</v>
      </c>
      <c r="J8" s="19" t="s">
        <v>281</v>
      </c>
      <c r="K8" s="19" t="s">
        <v>282</v>
      </c>
      <c r="L8" s="19" t="s">
        <v>281</v>
      </c>
      <c r="M8" s="19">
        <v>7</v>
      </c>
      <c r="N8" s="19">
        <v>7</v>
      </c>
      <c r="O8" s="19">
        <v>7</v>
      </c>
      <c r="P8" s="19">
        <v>7</v>
      </c>
      <c r="Q8" s="20">
        <v>7</v>
      </c>
      <c r="R8" s="19" t="s">
        <v>281</v>
      </c>
    </row>
    <row r="9" spans="1:18" ht="16.5">
      <c r="A9" s="32" t="s">
        <v>283</v>
      </c>
      <c r="B9" s="32" t="s">
        <v>284</v>
      </c>
      <c r="C9" s="27"/>
      <c r="D9" s="31" t="s">
        <v>211</v>
      </c>
      <c r="E9" s="25"/>
      <c r="F9" s="225" t="s">
        <v>136</v>
      </c>
      <c r="G9" s="226" t="s">
        <v>260</v>
      </c>
      <c r="H9" s="227"/>
      <c r="I9" s="19" t="s">
        <v>285</v>
      </c>
      <c r="J9" s="19" t="s">
        <v>285</v>
      </c>
      <c r="K9" s="19" t="s">
        <v>286</v>
      </c>
      <c r="L9" s="19" t="s">
        <v>285</v>
      </c>
      <c r="M9" s="19">
        <v>8</v>
      </c>
      <c r="N9" s="19">
        <v>8</v>
      </c>
      <c r="O9" s="19">
        <v>8</v>
      </c>
      <c r="P9" s="19">
        <v>8</v>
      </c>
      <c r="Q9" s="20">
        <v>8</v>
      </c>
      <c r="R9" s="19" t="s">
        <v>285</v>
      </c>
    </row>
    <row r="10" spans="1:18" ht="16.5">
      <c r="A10" s="32" t="s">
        <v>287</v>
      </c>
      <c r="B10" s="32" t="s">
        <v>288</v>
      </c>
      <c r="C10" s="27"/>
      <c r="D10" s="31" t="s">
        <v>212</v>
      </c>
      <c r="E10" s="25"/>
      <c r="F10" s="225" t="s">
        <v>137</v>
      </c>
      <c r="G10" s="226" t="s">
        <v>260</v>
      </c>
      <c r="H10" s="227"/>
      <c r="I10" s="19" t="s">
        <v>289</v>
      </c>
      <c r="J10" s="19" t="s">
        <v>289</v>
      </c>
      <c r="K10" s="19" t="s">
        <v>290</v>
      </c>
      <c r="L10" s="19" t="s">
        <v>289</v>
      </c>
      <c r="M10" s="19">
        <v>9</v>
      </c>
      <c r="N10" s="19">
        <v>9</v>
      </c>
      <c r="O10" s="19">
        <v>9</v>
      </c>
      <c r="P10" s="19">
        <v>9</v>
      </c>
      <c r="Q10" s="20">
        <v>9</v>
      </c>
      <c r="R10" s="19" t="s">
        <v>289</v>
      </c>
    </row>
    <row r="11" spans="1:18" ht="16.5">
      <c r="A11" s="32" t="s">
        <v>291</v>
      </c>
      <c r="B11" s="32" t="s">
        <v>292</v>
      </c>
      <c r="C11" s="27"/>
      <c r="D11" s="31" t="s">
        <v>213</v>
      </c>
      <c r="E11" s="25"/>
      <c r="F11" s="225" t="s">
        <v>138</v>
      </c>
      <c r="G11" s="226" t="s">
        <v>240</v>
      </c>
      <c r="H11" s="227"/>
      <c r="I11" s="19" t="s">
        <v>293</v>
      </c>
      <c r="J11" s="19" t="s">
        <v>293</v>
      </c>
      <c r="K11" s="19" t="s">
        <v>294</v>
      </c>
      <c r="L11" s="19" t="s">
        <v>293</v>
      </c>
      <c r="M11" s="19">
        <v>10</v>
      </c>
      <c r="N11" s="19">
        <v>10</v>
      </c>
      <c r="O11" s="19">
        <v>10</v>
      </c>
      <c r="P11" s="19">
        <v>10</v>
      </c>
      <c r="Q11" s="20">
        <v>10</v>
      </c>
      <c r="R11" s="19" t="s">
        <v>293</v>
      </c>
    </row>
    <row r="12" spans="1:18" ht="16.5">
      <c r="A12" s="32" t="s">
        <v>295</v>
      </c>
      <c r="B12" s="32" t="s">
        <v>296</v>
      </c>
      <c r="C12" s="27"/>
      <c r="D12" s="31" t="s">
        <v>214</v>
      </c>
      <c r="E12" s="25"/>
      <c r="F12" s="225" t="s">
        <v>139</v>
      </c>
      <c r="G12" s="226" t="s">
        <v>240</v>
      </c>
      <c r="H12" s="227"/>
      <c r="I12" s="19" t="s">
        <v>297</v>
      </c>
      <c r="J12" s="19" t="s">
        <v>297</v>
      </c>
      <c r="K12" s="19" t="s">
        <v>298</v>
      </c>
      <c r="L12" s="19" t="s">
        <v>297</v>
      </c>
      <c r="M12" s="19">
        <v>11</v>
      </c>
      <c r="N12" s="19">
        <v>11</v>
      </c>
      <c r="O12" s="19">
        <v>11</v>
      </c>
      <c r="P12" s="19">
        <v>11</v>
      </c>
      <c r="Q12" s="20">
        <v>11</v>
      </c>
      <c r="R12" s="19" t="s">
        <v>297</v>
      </c>
    </row>
    <row r="13" spans="1:18" ht="16.5">
      <c r="A13" s="32" t="s">
        <v>299</v>
      </c>
      <c r="B13" s="32" t="s">
        <v>300</v>
      </c>
      <c r="C13" s="27"/>
      <c r="D13" s="31" t="s">
        <v>215</v>
      </c>
      <c r="E13" s="25"/>
      <c r="F13" s="225" t="s">
        <v>140</v>
      </c>
      <c r="G13" s="226" t="s">
        <v>260</v>
      </c>
      <c r="H13" s="227"/>
      <c r="I13" s="19" t="s">
        <v>301</v>
      </c>
      <c r="J13" s="19" t="s">
        <v>301</v>
      </c>
      <c r="K13" s="19" t="s">
        <v>302</v>
      </c>
      <c r="L13" s="19" t="s">
        <v>301</v>
      </c>
      <c r="M13" s="19">
        <v>12</v>
      </c>
      <c r="N13" s="19">
        <v>12</v>
      </c>
      <c r="O13" s="19">
        <v>12</v>
      </c>
      <c r="P13" s="19">
        <v>12</v>
      </c>
      <c r="Q13" s="20">
        <v>12</v>
      </c>
      <c r="R13" s="19" t="s">
        <v>301</v>
      </c>
    </row>
    <row r="14" spans="1:18" ht="16.5">
      <c r="A14" s="32" t="s">
        <v>303</v>
      </c>
      <c r="B14" s="32" t="s">
        <v>304</v>
      </c>
      <c r="C14" s="27"/>
      <c r="D14" s="31" t="s">
        <v>216</v>
      </c>
      <c r="E14" s="25"/>
      <c r="F14" s="225" t="s">
        <v>141</v>
      </c>
      <c r="G14" s="226" t="s">
        <v>240</v>
      </c>
      <c r="H14" s="227"/>
      <c r="I14" s="19" t="s">
        <v>305</v>
      </c>
      <c r="J14" s="19" t="s">
        <v>305</v>
      </c>
      <c r="K14" s="19" t="s">
        <v>306</v>
      </c>
      <c r="L14" s="19" t="s">
        <v>305</v>
      </c>
      <c r="M14" s="19">
        <v>13</v>
      </c>
      <c r="N14" s="19">
        <v>13</v>
      </c>
      <c r="O14" s="19">
        <v>13</v>
      </c>
      <c r="P14" s="19">
        <v>13</v>
      </c>
      <c r="Q14" s="20">
        <v>13</v>
      </c>
      <c r="R14" s="19" t="s">
        <v>305</v>
      </c>
    </row>
    <row r="15" spans="1:18" ht="16.5">
      <c r="A15" s="145" t="s">
        <v>307</v>
      </c>
      <c r="B15" s="145" t="s">
        <v>308</v>
      </c>
      <c r="C15" s="27"/>
      <c r="D15" s="31" t="s">
        <v>217</v>
      </c>
      <c r="E15" s="25"/>
      <c r="F15" s="225" t="s">
        <v>142</v>
      </c>
      <c r="G15" s="226" t="s">
        <v>260</v>
      </c>
      <c r="H15" s="227"/>
      <c r="I15" s="19" t="s">
        <v>309</v>
      </c>
      <c r="J15" s="19" t="s">
        <v>309</v>
      </c>
      <c r="K15" s="19" t="s">
        <v>310</v>
      </c>
      <c r="L15" s="19" t="s">
        <v>309</v>
      </c>
      <c r="M15" s="19">
        <v>14</v>
      </c>
      <c r="N15" s="19">
        <v>14</v>
      </c>
      <c r="O15" s="19">
        <v>14</v>
      </c>
      <c r="P15" s="19">
        <v>14</v>
      </c>
      <c r="Q15" s="20">
        <v>14</v>
      </c>
      <c r="R15" s="19" t="s">
        <v>309</v>
      </c>
    </row>
    <row r="16" spans="1:18" ht="16.5">
      <c r="A16" s="32" t="s">
        <v>311</v>
      </c>
      <c r="B16" s="32" t="s">
        <v>312</v>
      </c>
      <c r="C16" s="27"/>
      <c r="D16" s="31" t="s">
        <v>218</v>
      </c>
      <c r="E16" s="25"/>
      <c r="F16" s="225" t="s">
        <v>143</v>
      </c>
      <c r="G16" s="226" t="s">
        <v>260</v>
      </c>
      <c r="H16" s="227"/>
      <c r="I16" s="19" t="s">
        <v>313</v>
      </c>
      <c r="J16" s="19" t="s">
        <v>313</v>
      </c>
      <c r="K16" s="19" t="s">
        <v>314</v>
      </c>
      <c r="L16" s="19" t="s">
        <v>313</v>
      </c>
      <c r="M16" s="19">
        <v>15</v>
      </c>
      <c r="N16" s="19">
        <v>15</v>
      </c>
      <c r="O16" s="19">
        <v>15</v>
      </c>
      <c r="P16" s="19">
        <v>15</v>
      </c>
      <c r="Q16" s="20">
        <v>15</v>
      </c>
      <c r="R16" s="19" t="s">
        <v>313</v>
      </c>
    </row>
    <row r="17" spans="1:18" ht="16.5">
      <c r="A17" s="32" t="s">
        <v>315</v>
      </c>
      <c r="B17" s="32" t="s">
        <v>316</v>
      </c>
      <c r="C17" s="27"/>
      <c r="D17" s="31" t="s">
        <v>219</v>
      </c>
      <c r="E17" s="25"/>
      <c r="F17" s="226" t="s">
        <v>144</v>
      </c>
      <c r="G17" s="226" t="s">
        <v>240</v>
      </c>
      <c r="H17" s="227"/>
      <c r="I17" s="19" t="s">
        <v>317</v>
      </c>
      <c r="J17" s="19" t="s">
        <v>317</v>
      </c>
      <c r="K17" s="19" t="s">
        <v>318</v>
      </c>
      <c r="L17" s="19" t="s">
        <v>317</v>
      </c>
      <c r="M17" s="19">
        <v>16</v>
      </c>
      <c r="N17" s="19">
        <v>16</v>
      </c>
      <c r="O17" s="19">
        <v>16</v>
      </c>
      <c r="P17" s="19">
        <v>16</v>
      </c>
      <c r="Q17" s="20">
        <v>16</v>
      </c>
      <c r="R17" s="19" t="s">
        <v>317</v>
      </c>
    </row>
    <row r="18" spans="1:18" ht="16.5">
      <c r="A18" s="32" t="s">
        <v>319</v>
      </c>
      <c r="B18" s="32" t="s">
        <v>320</v>
      </c>
      <c r="C18" s="27"/>
      <c r="D18" s="31" t="s">
        <v>220</v>
      </c>
      <c r="E18" s="25"/>
      <c r="F18" s="225" t="s">
        <v>145</v>
      </c>
      <c r="G18" s="226" t="s">
        <v>260</v>
      </c>
      <c r="H18" s="227"/>
      <c r="I18" s="19" t="s">
        <v>321</v>
      </c>
      <c r="J18" s="19" t="s">
        <v>321</v>
      </c>
      <c r="K18" s="19" t="s">
        <v>322</v>
      </c>
      <c r="L18" s="19" t="s">
        <v>321</v>
      </c>
      <c r="M18" s="19">
        <v>17</v>
      </c>
      <c r="N18" s="19">
        <v>17</v>
      </c>
      <c r="O18" s="19">
        <v>17</v>
      </c>
      <c r="P18" s="19">
        <v>17</v>
      </c>
      <c r="Q18" s="20">
        <v>17</v>
      </c>
      <c r="R18" s="19" t="s">
        <v>321</v>
      </c>
    </row>
    <row r="19" spans="1:18" ht="16.5">
      <c r="A19" s="32" t="s">
        <v>323</v>
      </c>
      <c r="B19" s="32" t="s">
        <v>324</v>
      </c>
      <c r="C19" s="27"/>
      <c r="D19" s="31" t="s">
        <v>221</v>
      </c>
      <c r="E19" s="25"/>
      <c r="F19" s="226" t="s">
        <v>146</v>
      </c>
      <c r="G19" s="226" t="s">
        <v>260</v>
      </c>
      <c r="H19" s="227"/>
      <c r="I19" s="19" t="s">
        <v>325</v>
      </c>
      <c r="J19" s="19" t="s">
        <v>325</v>
      </c>
      <c r="K19" s="19" t="s">
        <v>326</v>
      </c>
      <c r="L19" s="19" t="s">
        <v>325</v>
      </c>
      <c r="M19" s="19">
        <v>18</v>
      </c>
      <c r="N19" s="19">
        <v>18</v>
      </c>
      <c r="O19" s="19">
        <v>18</v>
      </c>
      <c r="P19" s="19">
        <v>18</v>
      </c>
      <c r="Q19" s="20">
        <v>18</v>
      </c>
      <c r="R19" s="19" t="s">
        <v>325</v>
      </c>
    </row>
    <row r="20" spans="1:18" ht="16.5">
      <c r="A20" s="32" t="s">
        <v>327</v>
      </c>
      <c r="B20" s="32" t="s">
        <v>328</v>
      </c>
      <c r="C20" s="27"/>
      <c r="D20" s="31" t="s">
        <v>222</v>
      </c>
      <c r="E20" s="25"/>
      <c r="F20" s="225" t="s">
        <v>147</v>
      </c>
      <c r="G20" s="225" t="s">
        <v>260</v>
      </c>
      <c r="H20" s="227"/>
      <c r="I20" s="19" t="s">
        <v>329</v>
      </c>
      <c r="J20" s="19" t="s">
        <v>329</v>
      </c>
      <c r="K20" s="19" t="s">
        <v>330</v>
      </c>
      <c r="L20" s="19" t="s">
        <v>329</v>
      </c>
      <c r="M20" s="19">
        <v>19</v>
      </c>
      <c r="N20" s="19">
        <v>19</v>
      </c>
      <c r="O20" s="19">
        <v>19</v>
      </c>
      <c r="P20" s="19">
        <v>19</v>
      </c>
      <c r="Q20" s="20">
        <v>19</v>
      </c>
      <c r="R20" s="19" t="s">
        <v>329</v>
      </c>
    </row>
    <row r="21" spans="1:18" ht="16.5">
      <c r="A21" s="32" t="s">
        <v>331</v>
      </c>
      <c r="B21" s="32" t="s">
        <v>332</v>
      </c>
      <c r="C21" s="27"/>
      <c r="D21" s="31" t="s">
        <v>223</v>
      </c>
      <c r="E21" s="25"/>
      <c r="F21" s="225" t="s">
        <v>148</v>
      </c>
      <c r="G21" s="225" t="s">
        <v>241</v>
      </c>
      <c r="H21" s="227"/>
      <c r="I21" s="19" t="s">
        <v>333</v>
      </c>
      <c r="J21" s="19" t="s">
        <v>333</v>
      </c>
      <c r="K21" s="19" t="s">
        <v>334</v>
      </c>
      <c r="L21" s="19" t="s">
        <v>333</v>
      </c>
      <c r="M21" s="19">
        <v>20</v>
      </c>
      <c r="N21" s="19">
        <v>20</v>
      </c>
      <c r="O21" s="19">
        <v>20</v>
      </c>
      <c r="P21" s="19">
        <v>20</v>
      </c>
      <c r="Q21" s="20">
        <v>20</v>
      </c>
      <c r="R21" s="19" t="s">
        <v>333</v>
      </c>
    </row>
    <row r="22" spans="1:18" ht="16.5">
      <c r="A22" s="32" t="s">
        <v>335</v>
      </c>
      <c r="B22" s="32" t="s">
        <v>336</v>
      </c>
      <c r="C22" s="27"/>
      <c r="D22" s="31" t="s">
        <v>224</v>
      </c>
      <c r="E22" s="25"/>
      <c r="F22" s="225" t="s">
        <v>149</v>
      </c>
      <c r="G22" s="225" t="s">
        <v>240</v>
      </c>
      <c r="H22" s="227"/>
      <c r="I22" s="19" t="s">
        <v>337</v>
      </c>
      <c r="J22" s="19" t="s">
        <v>337</v>
      </c>
      <c r="K22" s="20" t="s">
        <v>337</v>
      </c>
      <c r="L22" s="19" t="s">
        <v>337</v>
      </c>
      <c r="M22" s="19">
        <v>21</v>
      </c>
      <c r="N22" s="19">
        <v>21</v>
      </c>
      <c r="O22" s="19">
        <v>24</v>
      </c>
      <c r="P22" s="19">
        <v>21</v>
      </c>
      <c r="Q22" s="20">
        <v>21</v>
      </c>
      <c r="R22" s="19" t="s">
        <v>337</v>
      </c>
    </row>
    <row r="23" spans="1:18" ht="16.5">
      <c r="A23" s="32" t="s">
        <v>338</v>
      </c>
      <c r="B23" s="32" t="s">
        <v>339</v>
      </c>
      <c r="C23" s="27"/>
      <c r="D23" s="31" t="s">
        <v>225</v>
      </c>
      <c r="E23" s="25"/>
      <c r="F23" s="225" t="s">
        <v>150</v>
      </c>
      <c r="G23" s="225" t="s">
        <v>260</v>
      </c>
      <c r="H23" s="227"/>
      <c r="I23" s="19" t="s">
        <v>340</v>
      </c>
      <c r="J23" s="20" t="s">
        <v>341</v>
      </c>
      <c r="K23" s="20"/>
      <c r="L23" s="20" t="s">
        <v>342</v>
      </c>
      <c r="M23" s="19">
        <v>22</v>
      </c>
      <c r="N23" s="19">
        <v>22</v>
      </c>
      <c r="O23" s="20"/>
      <c r="P23" s="20">
        <v>24</v>
      </c>
      <c r="Q23" s="20">
        <v>22</v>
      </c>
      <c r="R23" s="19" t="s">
        <v>340</v>
      </c>
    </row>
    <row r="24" spans="1:18" ht="16.5">
      <c r="A24" s="32" t="s">
        <v>343</v>
      </c>
      <c r="B24" s="32" t="s">
        <v>344</v>
      </c>
      <c r="C24" s="27"/>
      <c r="D24" s="31" t="s">
        <v>226</v>
      </c>
      <c r="E24" s="25"/>
      <c r="F24" s="225" t="s">
        <v>151</v>
      </c>
      <c r="G24" s="225" t="s">
        <v>260</v>
      </c>
      <c r="H24" s="227"/>
      <c r="I24" s="20" t="s">
        <v>345</v>
      </c>
      <c r="J24" s="20" t="s">
        <v>346</v>
      </c>
      <c r="K24" s="20"/>
      <c r="L24" s="20"/>
      <c r="M24" s="19">
        <v>23</v>
      </c>
      <c r="N24" s="19">
        <v>23</v>
      </c>
      <c r="O24" s="20"/>
      <c r="P24" s="20"/>
      <c r="Q24" s="20">
        <v>23</v>
      </c>
      <c r="R24" s="20" t="s">
        <v>345</v>
      </c>
    </row>
    <row r="25" spans="1:18" ht="16.5">
      <c r="A25" s="32" t="s">
        <v>347</v>
      </c>
      <c r="B25" s="32" t="s">
        <v>348</v>
      </c>
      <c r="C25" s="27"/>
      <c r="D25" s="31" t="s">
        <v>227</v>
      </c>
      <c r="E25" s="25"/>
      <c r="F25" s="225" t="s">
        <v>152</v>
      </c>
      <c r="G25" s="225" t="s">
        <v>260</v>
      </c>
      <c r="H25" s="227"/>
      <c r="I25" s="20" t="s">
        <v>342</v>
      </c>
      <c r="J25" s="20" t="s">
        <v>342</v>
      </c>
      <c r="K25" s="20"/>
      <c r="L25" s="20"/>
      <c r="M25" s="19">
        <v>24</v>
      </c>
      <c r="N25" s="19">
        <v>24</v>
      </c>
      <c r="O25" s="20"/>
      <c r="P25" s="20"/>
      <c r="Q25" s="20">
        <v>24</v>
      </c>
      <c r="R25" s="20" t="s">
        <v>342</v>
      </c>
    </row>
    <row r="26" spans="1:18" ht="16.5">
      <c r="A26" s="32" t="s">
        <v>349</v>
      </c>
      <c r="B26" s="32" t="s">
        <v>350</v>
      </c>
      <c r="C26" s="27"/>
      <c r="D26" s="31" t="s">
        <v>228</v>
      </c>
      <c r="E26" s="25"/>
      <c r="F26" s="225" t="s">
        <v>153</v>
      </c>
      <c r="G26" s="225" t="s">
        <v>260</v>
      </c>
      <c r="H26" s="227"/>
    </row>
    <row r="27" spans="1:18" ht="16.5">
      <c r="A27" s="32" t="s">
        <v>351</v>
      </c>
      <c r="B27" s="32" t="s">
        <v>352</v>
      </c>
      <c r="C27" s="27"/>
      <c r="D27" s="31" t="s">
        <v>229</v>
      </c>
      <c r="E27" s="25"/>
      <c r="F27" s="225" t="s">
        <v>154</v>
      </c>
      <c r="G27" s="225" t="s">
        <v>260</v>
      </c>
      <c r="H27" s="227"/>
    </row>
    <row r="28" spans="1:18" ht="16.5">
      <c r="A28" s="32" t="s">
        <v>353</v>
      </c>
      <c r="B28" s="32" t="s">
        <v>354</v>
      </c>
      <c r="C28" s="27"/>
      <c r="D28" s="31" t="s">
        <v>230</v>
      </c>
      <c r="E28" s="25"/>
      <c r="F28" s="225" t="s">
        <v>155</v>
      </c>
      <c r="G28" s="225" t="s">
        <v>227</v>
      </c>
      <c r="H28" s="227"/>
    </row>
    <row r="29" spans="1:18" ht="16.5">
      <c r="A29" s="32"/>
      <c r="B29" s="32"/>
      <c r="C29" s="27"/>
      <c r="D29" s="31" t="s">
        <v>231</v>
      </c>
      <c r="E29" s="25"/>
      <c r="F29" s="225" t="s">
        <v>156</v>
      </c>
      <c r="G29" s="225" t="s">
        <v>260</v>
      </c>
      <c r="H29" s="227"/>
    </row>
    <row r="30" spans="1:18" ht="16.5">
      <c r="A30" s="26" t="s">
        <v>355</v>
      </c>
      <c r="B30" s="26"/>
      <c r="C30" s="27"/>
      <c r="D30" s="31" t="s">
        <v>232</v>
      </c>
      <c r="E30" s="25"/>
      <c r="F30" s="225" t="s">
        <v>157</v>
      </c>
      <c r="G30" s="225" t="s">
        <v>260</v>
      </c>
      <c r="H30" s="227"/>
    </row>
    <row r="31" spans="1:18" ht="16.5">
      <c r="A31" s="32" t="s">
        <v>3</v>
      </c>
      <c r="B31" s="26"/>
      <c r="C31" s="27"/>
      <c r="D31" s="31" t="s">
        <v>233</v>
      </c>
      <c r="E31" s="25"/>
      <c r="F31" s="225" t="s">
        <v>158</v>
      </c>
      <c r="G31" s="225" t="s">
        <v>241</v>
      </c>
      <c r="H31" s="227"/>
    </row>
    <row r="32" spans="1:18" ht="16.5">
      <c r="A32" s="32" t="s">
        <v>258</v>
      </c>
      <c r="B32" s="32" t="s">
        <v>259</v>
      </c>
      <c r="C32" s="27"/>
      <c r="D32" s="31" t="s">
        <v>234</v>
      </c>
      <c r="E32" s="25"/>
      <c r="F32" s="146" t="s">
        <v>159</v>
      </c>
      <c r="G32" s="146" t="s">
        <v>260</v>
      </c>
      <c r="H32" s="227"/>
    </row>
    <row r="33" spans="1:8" ht="16.5">
      <c r="A33" s="32" t="s">
        <v>267</v>
      </c>
      <c r="B33" s="32" t="s">
        <v>268</v>
      </c>
      <c r="C33" s="27"/>
      <c r="D33" s="31" t="s">
        <v>235</v>
      </c>
      <c r="E33" s="25"/>
      <c r="F33" s="225" t="s">
        <v>160</v>
      </c>
      <c r="G33" s="225" t="s">
        <v>260</v>
      </c>
      <c r="H33" s="227"/>
    </row>
    <row r="34" spans="1:8" ht="16.5">
      <c r="A34" s="32" t="s">
        <v>271</v>
      </c>
      <c r="B34" s="32" t="s">
        <v>272</v>
      </c>
      <c r="C34" s="27"/>
      <c r="D34" s="31" t="s">
        <v>236</v>
      </c>
      <c r="E34" s="25"/>
      <c r="F34" s="225" t="s">
        <v>161</v>
      </c>
      <c r="G34" s="225" t="s">
        <v>241</v>
      </c>
      <c r="H34" s="227"/>
    </row>
    <row r="35" spans="1:8" ht="16.5">
      <c r="A35" s="32" t="s">
        <v>279</v>
      </c>
      <c r="B35" s="32" t="s">
        <v>280</v>
      </c>
      <c r="C35" s="27"/>
      <c r="D35" s="31" t="s">
        <v>237</v>
      </c>
      <c r="E35" s="25"/>
      <c r="F35" s="225" t="s">
        <v>162</v>
      </c>
      <c r="G35" s="225" t="s">
        <v>240</v>
      </c>
      <c r="H35" s="227"/>
    </row>
    <row r="36" spans="1:8" ht="16.5">
      <c r="A36" s="32" t="s">
        <v>283</v>
      </c>
      <c r="B36" s="32" t="s">
        <v>284</v>
      </c>
      <c r="C36" s="27"/>
      <c r="D36" s="31" t="s">
        <v>238</v>
      </c>
      <c r="E36" s="25"/>
      <c r="F36" s="225" t="s">
        <v>163</v>
      </c>
      <c r="G36" s="225" t="s">
        <v>260</v>
      </c>
      <c r="H36" s="227"/>
    </row>
    <row r="37" spans="1:8" ht="16.5">
      <c r="A37" s="32" t="s">
        <v>303</v>
      </c>
      <c r="B37" s="32" t="s">
        <v>304</v>
      </c>
      <c r="C37" s="27"/>
      <c r="D37" s="31" t="s">
        <v>239</v>
      </c>
      <c r="E37" s="25" t="s">
        <v>356</v>
      </c>
      <c r="F37" s="225" t="s">
        <v>164</v>
      </c>
      <c r="G37" s="225" t="s">
        <v>240</v>
      </c>
      <c r="H37" s="227"/>
    </row>
    <row r="38" spans="1:8" ht="16.5">
      <c r="A38" s="145" t="s">
        <v>307</v>
      </c>
      <c r="B38" s="145" t="s">
        <v>308</v>
      </c>
      <c r="C38" s="25"/>
      <c r="D38" s="31" t="s">
        <v>240</v>
      </c>
      <c r="E38" s="25"/>
      <c r="F38" s="225" t="s">
        <v>165</v>
      </c>
      <c r="G38" s="225" t="s">
        <v>260</v>
      </c>
      <c r="H38" s="227"/>
    </row>
    <row r="39" spans="1:8" ht="16.5">
      <c r="A39" s="32" t="s">
        <v>311</v>
      </c>
      <c r="B39" s="32" t="s">
        <v>312</v>
      </c>
      <c r="C39" s="25"/>
      <c r="D39" s="31" t="s">
        <v>241</v>
      </c>
      <c r="E39" s="25"/>
      <c r="F39" s="225" t="s">
        <v>166</v>
      </c>
      <c r="G39" s="225" t="s">
        <v>260</v>
      </c>
      <c r="H39" s="227"/>
    </row>
    <row r="40" spans="1:8" ht="16.5">
      <c r="A40" s="32" t="s">
        <v>323</v>
      </c>
      <c r="B40" s="32" t="s">
        <v>324</v>
      </c>
      <c r="C40" s="25"/>
      <c r="D40" s="31" t="s">
        <v>242</v>
      </c>
      <c r="E40" s="25"/>
      <c r="F40" s="225" t="s">
        <v>167</v>
      </c>
      <c r="G40" s="225" t="s">
        <v>240</v>
      </c>
      <c r="H40" s="227"/>
    </row>
    <row r="41" spans="1:8" ht="16.5">
      <c r="A41" s="32" t="s">
        <v>331</v>
      </c>
      <c r="B41" s="32" t="s">
        <v>332</v>
      </c>
      <c r="C41" s="25"/>
      <c r="D41" s="31" t="s">
        <v>243</v>
      </c>
      <c r="E41" s="25"/>
      <c r="F41" s="225" t="s">
        <v>168</v>
      </c>
      <c r="G41" s="225" t="s">
        <v>260</v>
      </c>
      <c r="H41" s="227"/>
    </row>
    <row r="42" spans="1:8" ht="16.5">
      <c r="A42" s="32" t="s">
        <v>335</v>
      </c>
      <c r="B42" s="32" t="s">
        <v>336</v>
      </c>
      <c r="C42" s="25"/>
      <c r="D42" s="31" t="s">
        <v>244</v>
      </c>
      <c r="E42" s="25"/>
      <c r="F42" s="225" t="s">
        <v>169</v>
      </c>
      <c r="G42" s="225" t="s">
        <v>240</v>
      </c>
      <c r="H42" s="227"/>
    </row>
    <row r="43" spans="1:8" ht="16.5">
      <c r="A43" s="32" t="s">
        <v>343</v>
      </c>
      <c r="B43" s="32" t="s">
        <v>344</v>
      </c>
      <c r="C43" s="25"/>
      <c r="D43" s="25"/>
      <c r="E43" s="25"/>
      <c r="F43" s="225" t="s">
        <v>170</v>
      </c>
      <c r="G43" s="225" t="s">
        <v>260</v>
      </c>
      <c r="H43" s="25"/>
    </row>
    <row r="44" spans="1:8" ht="16.5">
      <c r="A44" s="32" t="s">
        <v>349</v>
      </c>
      <c r="B44" s="32" t="s">
        <v>350</v>
      </c>
      <c r="C44" s="25"/>
      <c r="D44" s="25"/>
      <c r="E44" s="25"/>
      <c r="F44" s="225" t="s">
        <v>171</v>
      </c>
      <c r="G44" s="225" t="s">
        <v>260</v>
      </c>
      <c r="H44" s="30"/>
    </row>
    <row r="45" spans="1:8" ht="16.5">
      <c r="A45" s="32" t="s">
        <v>353</v>
      </c>
      <c r="B45" s="32" t="s">
        <v>354</v>
      </c>
      <c r="C45" s="25"/>
      <c r="D45" s="25"/>
      <c r="E45" s="25"/>
      <c r="F45" s="225" t="s">
        <v>172</v>
      </c>
      <c r="G45" s="225" t="s">
        <v>241</v>
      </c>
      <c r="H45" s="227"/>
    </row>
    <row r="46" spans="1:8" ht="16.5">
      <c r="A46" s="33"/>
      <c r="B46" s="33"/>
      <c r="C46" s="25"/>
      <c r="D46" s="25"/>
      <c r="E46" s="25"/>
      <c r="F46" s="225" t="s">
        <v>173</v>
      </c>
      <c r="G46" s="225" t="s">
        <v>241</v>
      </c>
      <c r="H46" s="227"/>
    </row>
    <row r="47" spans="1:8" ht="16.5">
      <c r="A47" s="33"/>
      <c r="B47" s="33"/>
      <c r="C47" s="25"/>
      <c r="D47" s="25"/>
      <c r="E47" s="25"/>
      <c r="F47" s="225" t="s">
        <v>174</v>
      </c>
      <c r="G47" s="225" t="s">
        <v>241</v>
      </c>
      <c r="H47" s="227"/>
    </row>
    <row r="48" spans="1:8" ht="16.5">
      <c r="A48" s="26" t="s">
        <v>357</v>
      </c>
      <c r="B48" s="26"/>
      <c r="C48" s="25"/>
      <c r="D48" s="25"/>
      <c r="E48" s="25"/>
      <c r="F48" s="225" t="s">
        <v>175</v>
      </c>
      <c r="G48" s="225" t="s">
        <v>241</v>
      </c>
      <c r="H48" s="227"/>
    </row>
    <row r="49" spans="1:8" ht="16.5">
      <c r="A49" s="32" t="s">
        <v>263</v>
      </c>
      <c r="B49" s="32" t="s">
        <v>264</v>
      </c>
      <c r="C49" s="25"/>
      <c r="D49" s="25"/>
      <c r="E49" s="25"/>
      <c r="F49" s="225" t="s">
        <v>176</v>
      </c>
      <c r="G49" s="225" t="s">
        <v>260</v>
      </c>
      <c r="H49" s="227"/>
    </row>
    <row r="50" spans="1:8" ht="16.5">
      <c r="A50" s="32" t="s">
        <v>275</v>
      </c>
      <c r="B50" s="32" t="s">
        <v>276</v>
      </c>
      <c r="C50" s="25"/>
      <c r="D50" s="25"/>
      <c r="E50" s="25"/>
      <c r="F50" s="225" t="s">
        <v>177</v>
      </c>
      <c r="G50" s="225" t="s">
        <v>241</v>
      </c>
      <c r="H50" s="227"/>
    </row>
    <row r="51" spans="1:8" ht="16.5">
      <c r="A51" s="32" t="s">
        <v>287</v>
      </c>
      <c r="B51" s="32" t="s">
        <v>288</v>
      </c>
      <c r="C51" s="25"/>
      <c r="D51" s="25"/>
      <c r="E51" s="25"/>
      <c r="F51" s="225" t="s">
        <v>178</v>
      </c>
      <c r="G51" s="225" t="s">
        <v>241</v>
      </c>
      <c r="H51" s="227"/>
    </row>
    <row r="52" spans="1:8" ht="16.5">
      <c r="A52" s="32" t="s">
        <v>291</v>
      </c>
      <c r="B52" s="32" t="s">
        <v>292</v>
      </c>
      <c r="C52" s="25"/>
      <c r="D52" s="25"/>
      <c r="E52" s="25"/>
      <c r="F52" s="225" t="s">
        <v>179</v>
      </c>
      <c r="G52" s="225" t="s">
        <v>241</v>
      </c>
      <c r="H52" s="227"/>
    </row>
    <row r="53" spans="1:8" ht="16.5">
      <c r="A53" s="32" t="s">
        <v>295</v>
      </c>
      <c r="B53" s="32" t="s">
        <v>296</v>
      </c>
      <c r="C53" s="25"/>
      <c r="D53" s="25"/>
      <c r="E53" s="25"/>
      <c r="F53" s="225" t="s">
        <v>180</v>
      </c>
      <c r="G53" s="225" t="s">
        <v>240</v>
      </c>
      <c r="H53" s="227"/>
    </row>
    <row r="54" spans="1:8" ht="16.5">
      <c r="A54" s="32" t="s">
        <v>299</v>
      </c>
      <c r="B54" s="32" t="s">
        <v>300</v>
      </c>
      <c r="C54" s="25"/>
      <c r="D54" s="25"/>
      <c r="E54" s="25"/>
      <c r="F54" s="225" t="s">
        <v>181</v>
      </c>
      <c r="G54" s="225" t="s">
        <v>260</v>
      </c>
      <c r="H54" s="227"/>
    </row>
    <row r="55" spans="1:8" ht="16.5">
      <c r="A55" s="32" t="s">
        <v>315</v>
      </c>
      <c r="B55" s="32" t="s">
        <v>316</v>
      </c>
      <c r="C55" s="25"/>
      <c r="D55" s="25"/>
      <c r="E55" s="25"/>
      <c r="F55" s="225" t="s">
        <v>182</v>
      </c>
      <c r="G55" s="225" t="s">
        <v>260</v>
      </c>
      <c r="H55" s="227"/>
    </row>
    <row r="56" spans="1:8" ht="16.5">
      <c r="A56" s="32" t="s">
        <v>319</v>
      </c>
      <c r="B56" s="32" t="s">
        <v>320</v>
      </c>
      <c r="C56" s="25"/>
      <c r="D56" s="25"/>
      <c r="E56" s="25"/>
      <c r="F56" s="225" t="s">
        <v>183</v>
      </c>
      <c r="G56" s="225" t="s">
        <v>231</v>
      </c>
      <c r="H56" s="227"/>
    </row>
    <row r="57" spans="1:8" ht="16.5">
      <c r="A57" s="32" t="s">
        <v>327</v>
      </c>
      <c r="B57" s="32" t="s">
        <v>328</v>
      </c>
      <c r="C57" s="25"/>
      <c r="D57" s="25"/>
      <c r="E57" s="25"/>
      <c r="F57" s="225" t="s">
        <v>184</v>
      </c>
      <c r="G57" s="225" t="s">
        <v>358</v>
      </c>
      <c r="H57" s="227"/>
    </row>
    <row r="58" spans="1:8" ht="16.5">
      <c r="A58" s="32" t="s">
        <v>338</v>
      </c>
      <c r="B58" s="32" t="s">
        <v>339</v>
      </c>
      <c r="C58" s="25"/>
      <c r="D58" s="25"/>
      <c r="E58" s="25"/>
      <c r="F58" s="225" t="s">
        <v>185</v>
      </c>
      <c r="G58" s="225" t="s">
        <v>260</v>
      </c>
      <c r="H58" s="227"/>
    </row>
    <row r="59" spans="1:8" ht="16.5">
      <c r="A59" s="32" t="s">
        <v>347</v>
      </c>
      <c r="B59" s="32" t="s">
        <v>348</v>
      </c>
      <c r="C59" s="25"/>
      <c r="D59" s="25"/>
      <c r="E59" s="25"/>
      <c r="F59" s="225" t="s">
        <v>186</v>
      </c>
      <c r="G59" s="225" t="s">
        <v>260</v>
      </c>
      <c r="H59" s="227"/>
    </row>
    <row r="60" spans="1:8" ht="16.5">
      <c r="A60" s="32" t="s">
        <v>351</v>
      </c>
      <c r="B60" s="32" t="s">
        <v>352</v>
      </c>
      <c r="C60" s="25"/>
      <c r="D60" s="25"/>
      <c r="E60" s="25"/>
      <c r="F60" s="225" t="s">
        <v>187</v>
      </c>
      <c r="G60" s="225" t="s">
        <v>240</v>
      </c>
      <c r="H60" s="227"/>
    </row>
    <row r="61" spans="1:8" ht="16.5">
      <c r="A61" s="32"/>
      <c r="B61" s="32"/>
      <c r="F61" s="225" t="s">
        <v>188</v>
      </c>
      <c r="G61" s="225" t="s">
        <v>260</v>
      </c>
      <c r="H61" s="9"/>
    </row>
    <row r="62" spans="1:8" ht="16.5">
      <c r="A62" s="26" t="s">
        <v>359</v>
      </c>
      <c r="B62" s="32"/>
      <c r="F62" s="225" t="s">
        <v>189</v>
      </c>
      <c r="G62" s="225" t="s">
        <v>260</v>
      </c>
      <c r="H62" s="9"/>
    </row>
    <row r="63" spans="1:8" ht="16.5">
      <c r="A63" s="32" t="s">
        <v>3</v>
      </c>
      <c r="B63" s="26"/>
      <c r="F63" s="225" t="s">
        <v>190</v>
      </c>
      <c r="G63" s="225" t="s">
        <v>260</v>
      </c>
      <c r="H63" s="9"/>
    </row>
    <row r="64" spans="1:8" ht="16.5">
      <c r="A64" s="32" t="s">
        <v>360</v>
      </c>
      <c r="B64" s="32" t="s">
        <v>361</v>
      </c>
      <c r="F64" s="225" t="s">
        <v>191</v>
      </c>
      <c r="G64" s="225" t="s">
        <v>358</v>
      </c>
      <c r="H64" s="9"/>
    </row>
    <row r="65" spans="1:9" ht="16.5">
      <c r="A65" s="32" t="s">
        <v>362</v>
      </c>
      <c r="B65" s="32" t="s">
        <v>363</v>
      </c>
      <c r="F65" s="225" t="s">
        <v>192</v>
      </c>
      <c r="G65" s="225" t="s">
        <v>260</v>
      </c>
      <c r="H65" s="9"/>
      <c r="I65" s="9"/>
    </row>
    <row r="66" spans="1:9" ht="16.5">
      <c r="A66" s="32" t="s">
        <v>364</v>
      </c>
      <c r="B66" s="32" t="s">
        <v>365</v>
      </c>
      <c r="F66" s="225" t="s">
        <v>193</v>
      </c>
      <c r="G66" s="225" t="s">
        <v>260</v>
      </c>
      <c r="H66" s="9"/>
      <c r="I66" s="9"/>
    </row>
    <row r="67" spans="1:9" ht="16.5">
      <c r="A67" s="32" t="s">
        <v>366</v>
      </c>
      <c r="B67" s="32" t="s">
        <v>367</v>
      </c>
      <c r="F67" s="225" t="s">
        <v>194</v>
      </c>
      <c r="G67" s="225" t="s">
        <v>260</v>
      </c>
      <c r="H67" s="9"/>
      <c r="I67" s="9"/>
    </row>
    <row r="68" spans="1:9" ht="16.5">
      <c r="A68" s="32" t="s">
        <v>368</v>
      </c>
      <c r="B68" s="32" t="s">
        <v>369</v>
      </c>
      <c r="F68" s="225" t="s">
        <v>195</v>
      </c>
      <c r="G68" s="225" t="s">
        <v>227</v>
      </c>
      <c r="H68" s="9"/>
      <c r="I68" s="9"/>
    </row>
    <row r="69" spans="1:9" ht="16.5">
      <c r="A69" s="32" t="s">
        <v>370</v>
      </c>
      <c r="B69" s="32" t="s">
        <v>371</v>
      </c>
      <c r="F69" s="225" t="s">
        <v>196</v>
      </c>
      <c r="G69" s="225" t="s">
        <v>240</v>
      </c>
      <c r="H69" s="9"/>
      <c r="I69" s="9"/>
    </row>
    <row r="70" spans="1:9" ht="16.5">
      <c r="A70" s="32" t="s">
        <v>372</v>
      </c>
      <c r="B70" s="32" t="s">
        <v>373</v>
      </c>
      <c r="F70" s="225" t="s">
        <v>197</v>
      </c>
      <c r="G70" s="225" t="s">
        <v>260</v>
      </c>
      <c r="H70" s="9"/>
      <c r="I70" s="9"/>
    </row>
    <row r="71" spans="1:9" ht="16.5">
      <c r="A71" s="32" t="s">
        <v>374</v>
      </c>
      <c r="B71" s="32" t="s">
        <v>375</v>
      </c>
      <c r="F71" s="225" t="s">
        <v>198</v>
      </c>
      <c r="G71" s="225" t="s">
        <v>260</v>
      </c>
      <c r="H71" s="9"/>
      <c r="I71" s="9"/>
    </row>
    <row r="72" spans="1:9" ht="16.5">
      <c r="A72" s="32" t="s">
        <v>376</v>
      </c>
      <c r="B72" s="32" t="s">
        <v>377</v>
      </c>
      <c r="F72" s="225" t="s">
        <v>199</v>
      </c>
      <c r="G72" s="225" t="s">
        <v>260</v>
      </c>
      <c r="H72" s="9"/>
      <c r="I72" s="9"/>
    </row>
    <row r="73" spans="1:9" ht="16.5">
      <c r="A73" s="32" t="s">
        <v>378</v>
      </c>
      <c r="B73" s="32" t="s">
        <v>379</v>
      </c>
      <c r="F73" s="225" t="s">
        <v>200</v>
      </c>
      <c r="G73" s="225" t="s">
        <v>227</v>
      </c>
      <c r="H73" s="9"/>
      <c r="I73" s="9"/>
    </row>
    <row r="74" spans="1:9" ht="16.5">
      <c r="A74" s="32" t="s">
        <v>380</v>
      </c>
      <c r="B74" s="32" t="s">
        <v>381</v>
      </c>
      <c r="F74" s="225" t="s">
        <v>201</v>
      </c>
      <c r="G74" s="225" t="s">
        <v>260</v>
      </c>
      <c r="H74" s="9"/>
      <c r="I74" s="9"/>
    </row>
    <row r="75" spans="1:9" ht="16.5">
      <c r="A75" s="32" t="s">
        <v>382</v>
      </c>
      <c r="B75" s="32" t="s">
        <v>383</v>
      </c>
      <c r="F75" s="225" t="s">
        <v>202</v>
      </c>
      <c r="G75" s="225" t="s">
        <v>227</v>
      </c>
      <c r="H75" s="9"/>
      <c r="I75" s="9"/>
    </row>
    <row r="76" spans="1:9" ht="16.5">
      <c r="A76" s="32" t="s">
        <v>384</v>
      </c>
      <c r="B76" s="32" t="s">
        <v>385</v>
      </c>
      <c r="H76" s="9"/>
      <c r="I76" s="9"/>
    </row>
    <row r="77" spans="1:9" ht="16.5">
      <c r="A77" s="32" t="s">
        <v>386</v>
      </c>
      <c r="B77" s="32" t="s">
        <v>387</v>
      </c>
      <c r="H77" s="9"/>
      <c r="I77" s="9"/>
    </row>
    <row r="78" spans="1:9" ht="16.5">
      <c r="A78" s="32" t="s">
        <v>388</v>
      </c>
      <c r="B78" s="32" t="s">
        <v>389</v>
      </c>
      <c r="H78" s="9"/>
      <c r="I78" s="9"/>
    </row>
    <row r="79" spans="1:9" ht="16.5">
      <c r="A79" s="32" t="s">
        <v>390</v>
      </c>
      <c r="B79" s="32" t="s">
        <v>391</v>
      </c>
      <c r="H79" s="9"/>
      <c r="I79" s="9"/>
    </row>
    <row r="80" spans="1:9">
      <c r="H80" s="9"/>
      <c r="I80" s="9"/>
    </row>
    <row r="81" spans="8:9">
      <c r="H81" s="9"/>
      <c r="I81" s="9"/>
    </row>
    <row r="82" spans="8:9">
      <c r="H82" s="9"/>
      <c r="I82" s="9"/>
    </row>
    <row r="83" spans="8:9">
      <c r="H83" s="9"/>
      <c r="I83" s="9"/>
    </row>
    <row r="84" spans="8:9">
      <c r="H84" s="9"/>
      <c r="I84" s="9"/>
    </row>
    <row r="85" spans="8:9">
      <c r="I85" s="9"/>
    </row>
    <row r="86" spans="8:9">
      <c r="I86" s="9"/>
    </row>
    <row r="87" spans="8:9">
      <c r="I87" s="9"/>
    </row>
    <row r="88" spans="8:9">
      <c r="I88" s="9"/>
    </row>
  </sheetData>
  <sheetProtection formatColumns="0" formatRows="0"/>
  <sortState xmlns:xlrd2="http://schemas.microsoft.com/office/spreadsheetml/2017/richdata2" ref="F2:H42">
    <sortCondition ref="F58:F98"/>
  </sortState>
  <dataValidations count="1">
    <dataValidation type="list" allowBlank="1" showInputMessage="1" showErrorMessage="1" sqref="H29" xr:uid="{00000000-0002-0000-0600-000000000000}">
      <formula1>ANZSIC</formula1>
    </dataValidation>
  </dataValidations>
  <pageMargins left="0.70866141732283472" right="0.70866141732283472" top="0.74803149606299213" bottom="0.74803149606299213" header="0.31496062992125984" footer="0.31496062992125984"/>
  <pageSetup paperSize="9" scale="70" orientation="landscape" r:id="rId1"/>
  <headerFooter>
    <oddHeader>&amp;C&amp;"Calibri"&amp;10&amp;K000000 IN CONFIDENCE&amp;1#_x000D_</oddHeader>
    <oddFooter>&amp;C_x000D_&amp;1#&amp;"Calibri"&amp;10&amp;K000000 IN CONFIDENCE</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8CA5-3F7B-479F-8C95-A295674647F1}">
  <sheetPr>
    <tabColor rgb="FFFFFF00"/>
  </sheetPr>
  <dimension ref="A1:G26"/>
  <sheetViews>
    <sheetView workbookViewId="0">
      <selection activeCell="C12" sqref="C12:D12"/>
    </sheetView>
  </sheetViews>
  <sheetFormatPr defaultRowHeight="12.75"/>
  <cols>
    <col min="1" max="1" width="26.28515625" customWidth="1"/>
    <col min="3" max="3" width="72" customWidth="1"/>
    <col min="4" max="4" width="46" customWidth="1"/>
    <col min="5" max="5" width="24.85546875" customWidth="1"/>
    <col min="6" max="6" width="14.42578125" customWidth="1"/>
  </cols>
  <sheetData>
    <row r="1" spans="1:7">
      <c r="A1" s="147" t="s">
        <v>392</v>
      </c>
      <c r="B1" s="147" t="s">
        <v>393</v>
      </c>
      <c r="C1" s="147" t="s">
        <v>394</v>
      </c>
      <c r="D1" s="147" t="s">
        <v>395</v>
      </c>
      <c r="E1" s="147" t="s">
        <v>396</v>
      </c>
      <c r="F1" s="147" t="s">
        <v>397</v>
      </c>
      <c r="G1" s="147" t="s">
        <v>398</v>
      </c>
    </row>
    <row r="2" spans="1:7">
      <c r="A2" s="343">
        <v>45200</v>
      </c>
      <c r="B2" s="346" t="s">
        <v>399</v>
      </c>
      <c r="C2" s="149" t="s">
        <v>400</v>
      </c>
      <c r="D2" s="150" t="s">
        <v>401</v>
      </c>
      <c r="E2" s="148" t="s">
        <v>402</v>
      </c>
      <c r="F2" s="149" t="s">
        <v>402</v>
      </c>
      <c r="G2" s="150" t="s">
        <v>402</v>
      </c>
    </row>
    <row r="3" spans="1:7">
      <c r="A3" s="344"/>
      <c r="B3" s="347"/>
      <c r="C3" s="8" t="s">
        <v>403</v>
      </c>
      <c r="D3" s="152" t="s">
        <v>404</v>
      </c>
      <c r="E3" s="151" t="s">
        <v>402</v>
      </c>
      <c r="F3" s="8"/>
      <c r="G3" s="152" t="s">
        <v>402</v>
      </c>
    </row>
    <row r="4" spans="1:7">
      <c r="A4" s="345"/>
      <c r="B4" s="348"/>
      <c r="C4" s="8" t="s">
        <v>405</v>
      </c>
      <c r="D4" s="154" t="s">
        <v>406</v>
      </c>
      <c r="E4" s="153" t="s">
        <v>402</v>
      </c>
      <c r="F4" s="8"/>
      <c r="G4" s="154" t="s">
        <v>402</v>
      </c>
    </row>
    <row r="5" spans="1:7">
      <c r="A5" s="343">
        <v>45478</v>
      </c>
      <c r="B5" s="347" t="s">
        <v>407</v>
      </c>
      <c r="C5" s="148" t="s">
        <v>408</v>
      </c>
      <c r="D5" s="151" t="s">
        <v>409</v>
      </c>
      <c r="E5" s="8" t="s">
        <v>402</v>
      </c>
      <c r="F5" s="150" t="s">
        <v>402</v>
      </c>
      <c r="G5" s="151" t="s">
        <v>402</v>
      </c>
    </row>
    <row r="6" spans="1:7">
      <c r="A6" s="344"/>
      <c r="B6" s="347"/>
      <c r="C6" s="341" t="s">
        <v>410</v>
      </c>
      <c r="D6" s="148" t="s">
        <v>411</v>
      </c>
      <c r="E6" s="149" t="s">
        <v>412</v>
      </c>
      <c r="F6" s="150" t="s">
        <v>402</v>
      </c>
      <c r="G6" s="148" t="s">
        <v>402</v>
      </c>
    </row>
    <row r="7" spans="1:7">
      <c r="A7" s="344"/>
      <c r="B7" s="347"/>
      <c r="C7" s="342"/>
      <c r="D7" s="151" t="s">
        <v>413</v>
      </c>
      <c r="E7" t="s">
        <v>414</v>
      </c>
      <c r="F7" s="155" t="s">
        <v>402</v>
      </c>
      <c r="G7" s="156" t="s">
        <v>402</v>
      </c>
    </row>
    <row r="8" spans="1:7">
      <c r="A8" s="344"/>
      <c r="B8" s="347"/>
      <c r="C8" s="342"/>
      <c r="D8" s="151" t="s">
        <v>415</v>
      </c>
      <c r="E8" t="s">
        <v>416</v>
      </c>
      <c r="F8" s="155" t="s">
        <v>402</v>
      </c>
      <c r="G8" s="156" t="s">
        <v>402</v>
      </c>
    </row>
    <row r="9" spans="1:7">
      <c r="A9" s="344"/>
      <c r="B9" s="347"/>
      <c r="C9" s="342"/>
      <c r="D9" s="151" t="s">
        <v>417</v>
      </c>
      <c r="E9" t="s">
        <v>418</v>
      </c>
      <c r="F9" s="155" t="s">
        <v>402</v>
      </c>
      <c r="G9" s="156" t="s">
        <v>402</v>
      </c>
    </row>
    <row r="10" spans="1:7">
      <c r="A10" s="349">
        <v>46053</v>
      </c>
      <c r="B10" s="350" t="s">
        <v>419</v>
      </c>
      <c r="C10" s="179" t="s">
        <v>420</v>
      </c>
      <c r="D10" s="161" t="s">
        <v>404</v>
      </c>
      <c r="E10" s="161"/>
      <c r="F10" s="161"/>
      <c r="G10" s="158"/>
    </row>
    <row r="11" spans="1:7">
      <c r="A11" s="349"/>
      <c r="B11" s="350"/>
      <c r="C11" t="s">
        <v>421</v>
      </c>
      <c r="D11" s="162" t="s">
        <v>404</v>
      </c>
      <c r="E11" s="162"/>
      <c r="F11" s="162"/>
      <c r="G11" s="159"/>
    </row>
    <row r="12" spans="1:7">
      <c r="A12" s="349"/>
      <c r="B12" s="350"/>
      <c r="C12" t="s">
        <v>422</v>
      </c>
      <c r="D12" s="162" t="s">
        <v>423</v>
      </c>
      <c r="E12" s="162"/>
      <c r="F12" s="162"/>
      <c r="G12" s="159"/>
    </row>
    <row r="13" spans="1:7" ht="25.5">
      <c r="A13" s="349"/>
      <c r="B13" s="350"/>
      <c r="C13" s="180" t="s">
        <v>424</v>
      </c>
      <c r="D13" s="162" t="s">
        <v>425</v>
      </c>
      <c r="E13" s="162"/>
      <c r="F13" s="162"/>
      <c r="G13" s="159"/>
    </row>
    <row r="14" spans="1:7">
      <c r="A14" s="349"/>
      <c r="B14" s="350"/>
      <c r="C14" t="s">
        <v>426</v>
      </c>
      <c r="D14" s="162" t="s">
        <v>425</v>
      </c>
      <c r="E14" s="162"/>
      <c r="F14" s="162"/>
      <c r="G14" s="159"/>
    </row>
    <row r="15" spans="1:7">
      <c r="A15" s="349"/>
      <c r="B15" s="350"/>
      <c r="C15" t="s">
        <v>427</v>
      </c>
      <c r="D15" s="162" t="s">
        <v>428</v>
      </c>
      <c r="E15" s="162"/>
      <c r="F15" s="162"/>
      <c r="G15" s="159"/>
    </row>
    <row r="16" spans="1:7" ht="25.5">
      <c r="A16" s="349"/>
      <c r="B16" s="350"/>
      <c r="C16" s="180" t="s">
        <v>429</v>
      </c>
      <c r="D16" s="162" t="s">
        <v>428</v>
      </c>
      <c r="E16" s="162"/>
      <c r="F16" s="162"/>
      <c r="G16" s="159"/>
    </row>
    <row r="17" spans="1:7">
      <c r="A17" s="349"/>
      <c r="B17" s="350"/>
      <c r="C17" t="s">
        <v>430</v>
      </c>
      <c r="D17" s="162" t="s">
        <v>431</v>
      </c>
      <c r="E17" s="162"/>
      <c r="F17" s="162"/>
      <c r="G17" s="159"/>
    </row>
    <row r="18" spans="1:7">
      <c r="A18" s="349"/>
      <c r="B18" s="350"/>
      <c r="C18" t="s">
        <v>432</v>
      </c>
      <c r="D18" s="162" t="s">
        <v>431</v>
      </c>
      <c r="E18" s="162"/>
      <c r="F18" s="162"/>
      <c r="G18" s="159"/>
    </row>
    <row r="19" spans="1:7">
      <c r="A19" s="349"/>
      <c r="B19" s="350"/>
      <c r="C19" t="s">
        <v>433</v>
      </c>
      <c r="D19" s="162" t="s">
        <v>431</v>
      </c>
      <c r="E19" s="162"/>
      <c r="F19" s="162"/>
      <c r="G19" s="159"/>
    </row>
    <row r="20" spans="1:7">
      <c r="A20" s="349"/>
      <c r="B20" s="350"/>
      <c r="C20" t="s">
        <v>434</v>
      </c>
      <c r="D20" s="162" t="s">
        <v>431</v>
      </c>
      <c r="E20" s="162"/>
      <c r="F20" s="162"/>
      <c r="G20" s="159"/>
    </row>
    <row r="21" spans="1:7">
      <c r="A21" s="349"/>
      <c r="B21" s="350"/>
      <c r="C21" t="s">
        <v>434</v>
      </c>
      <c r="D21" s="162" t="s">
        <v>435</v>
      </c>
      <c r="E21" s="162"/>
      <c r="F21" s="162"/>
      <c r="G21" s="159"/>
    </row>
    <row r="22" spans="1:7">
      <c r="A22" s="349"/>
      <c r="B22" s="350"/>
      <c r="C22" t="s">
        <v>432</v>
      </c>
      <c r="D22" s="162" t="s">
        <v>436</v>
      </c>
      <c r="E22" s="162"/>
      <c r="F22" s="162"/>
      <c r="G22" s="159"/>
    </row>
    <row r="23" spans="1:7">
      <c r="A23" s="349"/>
      <c r="B23" s="350"/>
      <c r="C23" t="s">
        <v>433</v>
      </c>
      <c r="D23" s="162" t="s">
        <v>436</v>
      </c>
      <c r="E23" s="162"/>
      <c r="F23" s="162"/>
      <c r="G23" s="159"/>
    </row>
    <row r="24" spans="1:7">
      <c r="A24" s="349"/>
      <c r="B24" s="350"/>
      <c r="C24" t="s">
        <v>434</v>
      </c>
      <c r="D24" s="162" t="s">
        <v>436</v>
      </c>
      <c r="E24" s="162"/>
      <c r="F24" s="162"/>
      <c r="G24" s="159"/>
    </row>
    <row r="25" spans="1:7">
      <c r="A25" s="349"/>
      <c r="B25" s="351"/>
      <c r="C25" s="162" t="s">
        <v>437</v>
      </c>
      <c r="D25" s="162" t="s">
        <v>425</v>
      </c>
      <c r="E25" s="162"/>
      <c r="F25" s="162"/>
      <c r="G25" s="159"/>
    </row>
    <row r="26" spans="1:7">
      <c r="A26" s="349"/>
      <c r="B26" s="351"/>
      <c r="C26" s="160" t="s">
        <v>438</v>
      </c>
      <c r="D26" s="181" t="s">
        <v>425</v>
      </c>
      <c r="E26" s="181"/>
      <c r="F26" s="181"/>
      <c r="G26" s="181"/>
    </row>
  </sheetData>
  <mergeCells count="7">
    <mergeCell ref="C6:C9"/>
    <mergeCell ref="A2:A4"/>
    <mergeCell ref="B2:B4"/>
    <mergeCell ref="A10:A26"/>
    <mergeCell ref="B10:B26"/>
    <mergeCell ref="A5:A9"/>
    <mergeCell ref="B5:B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tabColor rgb="FFFFFF00"/>
  </sheetPr>
  <dimension ref="A1:D21"/>
  <sheetViews>
    <sheetView workbookViewId="0">
      <selection activeCell="C36" sqref="C36"/>
    </sheetView>
  </sheetViews>
  <sheetFormatPr defaultColWidth="9.140625" defaultRowHeight="14.25"/>
  <cols>
    <col min="1" max="1" width="40.7109375" style="7" customWidth="1"/>
    <col min="2" max="2" width="11.28515625" style="7" bestFit="1" customWidth="1"/>
    <col min="3" max="3" width="47.5703125" style="7" bestFit="1" customWidth="1"/>
    <col min="4" max="16384" width="9.140625" style="7"/>
  </cols>
  <sheetData>
    <row r="1" spans="1:4" ht="16.5">
      <c r="A1" s="23" t="s">
        <v>439</v>
      </c>
      <c r="B1" s="228"/>
      <c r="C1" s="228"/>
      <c r="D1" s="228"/>
    </row>
    <row r="2" spans="1:4" ht="16.5">
      <c r="A2" s="228" t="s">
        <v>440</v>
      </c>
      <c r="B2" s="228"/>
      <c r="C2" s="228"/>
      <c r="D2" s="228"/>
    </row>
    <row r="3" spans="1:4" ht="16.5">
      <c r="A3" s="228"/>
      <c r="B3" s="228"/>
      <c r="C3" s="228"/>
      <c r="D3" s="228"/>
    </row>
    <row r="4" spans="1:4" ht="16.5">
      <c r="A4" s="228"/>
      <c r="B4" s="24" t="s">
        <v>441</v>
      </c>
      <c r="C4" s="24" t="s">
        <v>442</v>
      </c>
      <c r="D4" s="228"/>
    </row>
    <row r="5" spans="1:4" ht="16.5">
      <c r="A5" s="228"/>
      <c r="B5" s="228"/>
      <c r="C5" s="228"/>
      <c r="D5" s="228"/>
    </row>
    <row r="6" spans="1:4" ht="16.5">
      <c r="A6" s="228" t="s">
        <v>443</v>
      </c>
      <c r="B6" s="229" t="str">
        <f>IFERROR(VLOOKUP($C$6,Lists!$A$3:$B$29,2,FALSE),"")</f>
        <v/>
      </c>
      <c r="C6" s="229" t="str">
        <f>IF(Cover!$E$10=0,"",Cover!$E$10)</f>
        <v>Select from list</v>
      </c>
      <c r="D6" s="228"/>
    </row>
    <row r="7" spans="1:4" ht="16.5">
      <c r="A7" s="228"/>
      <c r="B7" s="228"/>
      <c r="C7" s="228"/>
      <c r="D7" s="228"/>
    </row>
    <row r="8" spans="1:4" ht="16.5">
      <c r="A8" s="228" t="s">
        <v>444</v>
      </c>
      <c r="B8" s="230" t="str">
        <f>Cover!$E$18</f>
        <v>Select from list</v>
      </c>
      <c r="C8" s="228"/>
      <c r="D8" s="228"/>
    </row>
    <row r="9" spans="1:4" ht="16.5">
      <c r="A9" s="228"/>
      <c r="B9" s="228"/>
      <c r="C9" s="228"/>
      <c r="D9" s="228"/>
    </row>
    <row r="10" spans="1:4" ht="16.5">
      <c r="A10" s="228" t="s">
        <v>445</v>
      </c>
      <c r="B10" s="229" t="s">
        <v>446</v>
      </c>
      <c r="C10" s="229" t="s">
        <v>447</v>
      </c>
      <c r="D10" s="228"/>
    </row>
    <row r="11" spans="1:4" ht="16.5">
      <c r="A11" s="228" t="s">
        <v>448</v>
      </c>
      <c r="B11" s="229"/>
      <c r="C11" s="229"/>
      <c r="D11" s="228"/>
    </row>
    <row r="12" spans="1:4" ht="16.5">
      <c r="A12" s="228" t="s">
        <v>449</v>
      </c>
      <c r="B12" s="229"/>
      <c r="C12" s="229"/>
      <c r="D12" s="228"/>
    </row>
    <row r="13" spans="1:4" ht="16.5">
      <c r="A13" s="228" t="s">
        <v>450</v>
      </c>
      <c r="B13" s="229"/>
      <c r="C13" s="229"/>
      <c r="D13" s="228"/>
    </row>
    <row r="14" spans="1:4" ht="16.5">
      <c r="A14" s="228" t="s">
        <v>451</v>
      </c>
      <c r="B14" s="229"/>
      <c r="C14" s="229"/>
      <c r="D14" s="228"/>
    </row>
    <row r="15" spans="1:4" ht="16.5">
      <c r="A15" s="228" t="s">
        <v>452</v>
      </c>
      <c r="B15" s="229"/>
      <c r="C15" s="229"/>
      <c r="D15" s="228"/>
    </row>
    <row r="16" spans="1:4" ht="16.5">
      <c r="A16" s="228" t="s">
        <v>453</v>
      </c>
      <c r="B16" s="229"/>
      <c r="C16" s="229"/>
      <c r="D16" s="228"/>
    </row>
    <row r="17" spans="1:4" ht="16.5">
      <c r="A17" s="228" t="s">
        <v>454</v>
      </c>
      <c r="B17" s="229"/>
      <c r="C17" s="229"/>
      <c r="D17" s="228"/>
    </row>
    <row r="18" spans="1:4" ht="16.5">
      <c r="A18" s="228" t="s">
        <v>455</v>
      </c>
      <c r="B18" s="229"/>
      <c r="C18" s="229"/>
      <c r="D18" s="228"/>
    </row>
    <row r="19" spans="1:4" ht="16.5">
      <c r="A19" s="228" t="s">
        <v>456</v>
      </c>
      <c r="B19" s="229"/>
      <c r="C19" s="229"/>
      <c r="D19" s="228"/>
    </row>
    <row r="20" spans="1:4" ht="16.5">
      <c r="A20" s="228"/>
      <c r="B20" s="228"/>
      <c r="C20" s="228"/>
      <c r="D20" s="228"/>
    </row>
    <row r="21" spans="1:4" ht="16.5">
      <c r="A21" s="228"/>
      <c r="B21" s="228"/>
      <c r="C21" s="228"/>
      <c r="D21" s="228"/>
    </row>
  </sheetData>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0a96ef04-aa34-4189-a720-17bd0c6c30fd" ContentTypeId="0x010100FE3B0EADF4F0FD4B8BA4BFFA70ABFC22"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_dlc_DocId xmlns="11fb6a34-6e60-43a8-9570-c7d9a80802da">XYM3HSXCN6TQ-346187183-145</_dlc_DocId>
    <_dlc_DocIdUrl xmlns="11fb6a34-6e60-43a8-9570-c7d9a80802da">
      <Url>https://rbnzgovt.sharepoint.com/sites/Policy-DepositTakers/_layouts/15/DocIdRedir.aspx?ID=XYM3HSXCN6TQ-346187183-145</Url>
      <Description>XYM3HSXCN6TQ-346187183-145</Description>
    </_dlc_DocIdUrl>
    <RBNZ_Lex_Matter_ID xmlns="bf8c6de0-13ee-4e4a-9d64-2f3fbf66de3d" xsi:nil="true"/>
    <i0f84bba906045b4af568ee102a52dcb xmlns="11fb6a34-6e60-43a8-9570-c7d9a80802da">
      <Terms xmlns="http://schemas.microsoft.com/office/infopath/2007/PartnerControls"/>
    </i0f84bba906045b4af568ee102a52dcb>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k4f0c62bb9944748b86d7a1b201aecc9 xmlns="bf8c6de0-13ee-4e4a-9d64-2f3fbf66de3d">
      <Terms xmlns="http://schemas.microsoft.com/office/infopath/2007/PartnerControls"/>
    </k4f0c62bb9944748b86d7a1b201aecc9>
  </documentManagement>
</p:properties>
</file>

<file path=customXml/item4.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DDF70B-AC7D-48E5-B4A1-17619EC95BBB}">
  <ds:schemaRefs>
    <ds:schemaRef ds:uri="Microsoft.SharePoint.Taxonomy.ContentTypeSync"/>
  </ds:schemaRefs>
</ds:datastoreItem>
</file>

<file path=customXml/itemProps2.xml><?xml version="1.0" encoding="utf-8"?>
<ds:datastoreItem xmlns:ds="http://schemas.openxmlformats.org/officeDocument/2006/customXml" ds:itemID="{8FF24D3B-7ACE-4E9F-B430-71B57FB3E6B6}">
  <ds:schemaRefs>
    <ds:schemaRef ds:uri="http://schemas.microsoft.com/sharepoint/events"/>
  </ds:schemaRefs>
</ds:datastoreItem>
</file>

<file path=customXml/itemProps3.xml><?xml version="1.0" encoding="utf-8"?>
<ds:datastoreItem xmlns:ds="http://schemas.openxmlformats.org/officeDocument/2006/customXml" ds:itemID="{6AF5D866-ACA3-4383-942A-8B309E75843B}">
  <ds:schemaRefs>
    <ds:schemaRef ds:uri="http://purl.org/dc/elements/1.1/"/>
    <ds:schemaRef ds:uri="http://purl.org/dc/terms/"/>
    <ds:schemaRef ds:uri="bf8c6de0-13ee-4e4a-9d64-2f3fbf66de3d"/>
    <ds:schemaRef ds:uri="11fb6a34-6e60-43a8-9570-c7d9a80802da"/>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3e20cdc3-34b8-4237-be7d-b065496a0572"/>
    <ds:schemaRef ds:uri="http://www.w3.org/XML/1998/namespace"/>
    <ds:schemaRef ds:uri="http://purl.org/dc/dcmitype/"/>
  </ds:schemaRefs>
</ds:datastoreItem>
</file>

<file path=customXml/itemProps4.xml><?xml version="1.0" encoding="utf-8"?>
<ds:datastoreItem xmlns:ds="http://schemas.openxmlformats.org/officeDocument/2006/customXml" ds:itemID="{69AFF55A-121A-4F94-98EB-ED6413B511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2CE38747-CEC7-4D90-841E-A255B4FFBCD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Cover</vt:lpstr>
      <vt:lpstr>Large credit exposures</vt:lpstr>
      <vt:lpstr>Sign-off</vt:lpstr>
      <vt:lpstr>LEX Data 1</vt:lpstr>
      <vt:lpstr>LEX Data 2</vt:lpstr>
      <vt:lpstr>LEX Data 3</vt:lpstr>
      <vt:lpstr>Lists</vt:lpstr>
      <vt:lpstr>Change log</vt:lpstr>
      <vt:lpstr>ALF Admin</vt:lpstr>
      <vt:lpstr>Dates</vt:lpstr>
      <vt:lpstr>ANZSIC</vt:lpstr>
      <vt:lpstr>Cover!Banks</vt:lpstr>
      <vt:lpstr>Locally_Incorporated</vt:lpstr>
      <vt:lpstr>Cover!Print_Area</vt:lpstr>
      <vt:lpstr>'Large credit exposures'!Print_Area</vt:lpstr>
      <vt:lpstr>Lists!Print_Area</vt:lpstr>
      <vt:lpstr>'Sign-off'!Print_Area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John Vaught</dc:creator>
  <cp:keywords/>
  <dc:description/>
  <cp:lastModifiedBy>Daniel Snethlage</cp:lastModifiedBy>
  <cp:revision/>
  <dcterms:created xsi:type="dcterms:W3CDTF">2009-02-18T05:18:50Z</dcterms:created>
  <dcterms:modified xsi:type="dcterms:W3CDTF">2026-02-22T22:19:28Z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DocNumber">
    <vt:lpwstr>20229864</vt:lpwstr>
  </property>
  <property fmtid="{D5CDD505-2E9C-101B-9397-08002B2CF9AE}" pid="4" name="DocVersion">
    <vt:lpwstr>1.2</vt:lpwstr>
  </property>
  <property fmtid="{D5CDD505-2E9C-101B-9397-08002B2CF9AE}" pid="5" name="DocName">
    <vt:lpwstr>Large credit exposures template - locally incorporated banks (v1.9).xlsx</vt:lpwstr>
  </property>
  <property fmtid="{D5CDD505-2E9C-101B-9397-08002B2CF9AE}" pid="6" name="DocTitle">
    <vt:lpwstr/>
  </property>
  <property fmtid="{D5CDD505-2E9C-101B-9397-08002B2CF9AE}" pid="7" name="DocSubject">
    <vt:lpwstr/>
  </property>
  <property fmtid="{D5CDD505-2E9C-101B-9397-08002B2CF9AE}" pid="8" name="DocAuthors">
    <vt:lpwstr/>
  </property>
  <property fmtid="{D5CDD505-2E9C-101B-9397-08002B2CF9AE}" pid="9" name="DocKeywords">
    <vt:lpwstr/>
  </property>
  <property fmtid="{D5CDD505-2E9C-101B-9397-08002B2CF9AE}" pid="10" name="DocOwner">
    <vt:lpwstr>Josh Bromell</vt:lpwstr>
  </property>
  <property fmtid="{D5CDD505-2E9C-101B-9397-08002B2CF9AE}" pid="11" name="DocObjectType">
    <vt:lpwstr>rbnz_administration</vt:lpwstr>
  </property>
  <property fmtid="{D5CDD505-2E9C-101B-9397-08002B2CF9AE}" pid="12" name="DocCreated">
    <vt:lpwstr>3/04/2023 12:20:49 pm</vt:lpwstr>
  </property>
  <property fmtid="{D5CDD505-2E9C-101B-9397-08002B2CF9AE}" pid="13" name="DocModified">
    <vt:lpwstr>3/04/2023 12:20:49 pm</vt:lpwstr>
  </property>
  <property fmtid="{D5CDD505-2E9C-101B-9397-08002B2CF9AE}" pid="14" name="DocModifier">
    <vt:lpwstr>Josh Bromell</vt:lpwstr>
  </property>
  <property fmtid="{D5CDD505-2E9C-101B-9397-08002B2CF9AE}" pid="15" name="DocChronicleId">
    <vt:lpwstr>090000c3809c1868</vt:lpwstr>
  </property>
  <property fmtid="{D5CDD505-2E9C-101B-9397-08002B2CF9AE}" pid="16" name="DocFooter">
    <vt:lpwstr>Large credit exposures template - locally incorporated banks (v1.9).xlsx
Ref #20229864 1.2</vt:lpwstr>
  </property>
  <property fmtid="{D5CDD505-2E9C-101B-9397-08002B2CF9AE}" pid="17" name="ContentTypeId">
    <vt:lpwstr>0x010100FE3B0EADF4F0FD4B8BA4BFFA70ABFC220044654D926088D14D80360609A41D4A62</vt:lpwstr>
  </property>
  <property fmtid="{D5CDD505-2E9C-101B-9397-08002B2CF9AE}" pid="18" name="MediaServiceImageTags">
    <vt:lpwstr/>
  </property>
  <property fmtid="{D5CDD505-2E9C-101B-9397-08002B2CF9AE}" pid="19" name="MSIP_Label_61204ef0-88f2-468b-8ccc-80ef20191258_Enabled">
    <vt:lpwstr>true</vt:lpwstr>
  </property>
  <property fmtid="{D5CDD505-2E9C-101B-9397-08002B2CF9AE}" pid="20" name="MSIP_Label_61204ef0-88f2-468b-8ccc-80ef20191258_SetDate">
    <vt:lpwstr>2025-03-17T01:21:10Z</vt:lpwstr>
  </property>
  <property fmtid="{D5CDD505-2E9C-101B-9397-08002B2CF9AE}" pid="21" name="MSIP_Label_61204ef0-88f2-468b-8ccc-80ef20191258_Method">
    <vt:lpwstr>Privileged</vt:lpwstr>
  </property>
  <property fmtid="{D5CDD505-2E9C-101B-9397-08002B2CF9AE}" pid="22" name="MSIP_Label_61204ef0-88f2-468b-8ccc-80ef20191258_Name">
    <vt:lpwstr>IN CONFIDENCE_00</vt:lpwstr>
  </property>
  <property fmtid="{D5CDD505-2E9C-101B-9397-08002B2CF9AE}" pid="23" name="MSIP_Label_61204ef0-88f2-468b-8ccc-80ef20191258_SiteId">
    <vt:lpwstr>ef09e631-f62d-48d5-8cdb-02f838550358</vt:lpwstr>
  </property>
  <property fmtid="{D5CDD505-2E9C-101B-9397-08002B2CF9AE}" pid="24" name="MSIP_Label_61204ef0-88f2-468b-8ccc-80ef20191258_ActionId">
    <vt:lpwstr>efa9cc99-791b-4143-9013-46bb4cf7fa33</vt:lpwstr>
  </property>
  <property fmtid="{D5CDD505-2E9C-101B-9397-08002B2CF9AE}" pid="25" name="MSIP_Label_61204ef0-88f2-468b-8ccc-80ef20191258_ContentBits">
    <vt:lpwstr>3</vt:lpwstr>
  </property>
  <property fmtid="{D5CDD505-2E9C-101B-9397-08002B2CF9AE}" pid="26" name="MSIP_Label_61204ef0-88f2-468b-8ccc-80ef20191258_Tag">
    <vt:lpwstr>10, 0, 1, 1</vt:lpwstr>
  </property>
  <property fmtid="{D5CDD505-2E9C-101B-9397-08002B2CF9AE}" pid="27" name="_dlc_DocIdItemGuid">
    <vt:lpwstr>3852b781-448e-4321-98d2-60c315588667</vt:lpwstr>
  </property>
  <property fmtid="{D5CDD505-2E9C-101B-9397-08002B2CF9AE}" pid="28" name="RBNZ_x0020_Status">
    <vt:lpwstr/>
  </property>
  <property fmtid="{D5CDD505-2E9C-101B-9397-08002B2CF9AE}" pid="29" name="f15f6b2ab1c34acd861f4cc0575bb950">
    <vt:lpwstr/>
  </property>
  <property fmtid="{D5CDD505-2E9C-101B-9397-08002B2CF9AE}" pid="30" name="jad2f16dc13d4c95b311e70584e15a42">
    <vt:lpwstr/>
  </property>
  <property fmtid="{D5CDD505-2E9C-101B-9397-08002B2CF9AE}" pid="31" name="RBNZ_SecurityClassification">
    <vt:lpwstr/>
  </property>
  <property fmtid="{D5CDD505-2E9C-101B-9397-08002B2CF9AE}" pid="32" name="o1fc51420beb4d48b7fbb659a5cd6f7a">
    <vt:lpwstr/>
  </property>
  <property fmtid="{D5CDD505-2E9C-101B-9397-08002B2CF9AE}" pid="33" name="RBNZ Status">
    <vt:lpwstr/>
  </property>
  <property fmtid="{D5CDD505-2E9C-101B-9397-08002B2CF9AE}" pid="34" name="RBNZ_BusinessClassification">
    <vt:lpwstr/>
  </property>
  <property fmtid="{D5CDD505-2E9C-101B-9397-08002B2CF9AE}" pid="35" name="RBNZ_DCTM_OBJ_ID">
    <vt:lpwstr/>
  </property>
  <property fmtid="{D5CDD505-2E9C-101B-9397-08002B2CF9AE}" pid="36" name="Order">
    <vt:r8>1004800</vt:r8>
  </property>
  <property fmtid="{D5CDD505-2E9C-101B-9397-08002B2CF9AE}" pid="37" name="xd_ProgID">
    <vt:lpwstr/>
  </property>
  <property fmtid="{D5CDD505-2E9C-101B-9397-08002B2CF9AE}" pid="38" name="ComplianceAssetId">
    <vt:lpwstr/>
  </property>
  <property fmtid="{D5CDD505-2E9C-101B-9397-08002B2CF9AE}" pid="39" name="TemplateUrl">
    <vt:lpwstr/>
  </property>
  <property fmtid="{D5CDD505-2E9C-101B-9397-08002B2CF9AE}" pid="40" name="RBNZ_Sec_Classification">
    <vt:lpwstr/>
  </property>
  <property fmtid="{D5CDD505-2E9C-101B-9397-08002B2CF9AE}" pid="41" name="RBNZ_Original_Doc_Name">
    <vt:lpwstr/>
  </property>
  <property fmtid="{D5CDD505-2E9C-101B-9397-08002B2CF9AE}" pid="42" name="Parent_Folder_ID">
    <vt:lpwstr/>
  </property>
  <property fmtid="{D5CDD505-2E9C-101B-9397-08002B2CF9AE}" pid="43" name="_ExtendedDescription">
    <vt:lpwstr/>
  </property>
  <property fmtid="{D5CDD505-2E9C-101B-9397-08002B2CF9AE}" pid="44" name="TriggerFlowInfo">
    <vt:lpwstr/>
  </property>
  <property fmtid="{D5CDD505-2E9C-101B-9397-08002B2CF9AE}" pid="45" name="xd_Signature">
    <vt:bool>false</vt:bool>
  </property>
  <property fmtid="{D5CDD505-2E9C-101B-9397-08002B2CF9AE}" pid="46" name="RBNZ_DCTM_RBNZ_ID">
    <vt:lpwstr/>
  </property>
  <property fmtid="{D5CDD505-2E9C-101B-9397-08002B2CF9AE}" pid="47" name="RBNZ_Relevant_Legislation">
    <vt:lpwstr/>
  </property>
  <property fmtid="{D5CDD505-2E9C-101B-9397-08002B2CF9AE}" pid="48" name="RevIMBCS">
    <vt:lpwstr/>
  </property>
  <property fmtid="{D5CDD505-2E9C-101B-9397-08002B2CF9AE}" pid="49" name="RBNZ_Status">
    <vt:lpwstr/>
  </property>
  <property fmtid="{D5CDD505-2E9C-101B-9397-08002B2CF9AE}" pid="50" name="mf7ea89b06624aa1a07633d88b4a215a">
    <vt:lpwstr/>
  </property>
  <property fmtid="{D5CDD505-2E9C-101B-9397-08002B2CF9AE}" pid="51" name="Koru_x0020_Business_x0020_Unit">
    <vt:lpwstr/>
  </property>
  <property fmtid="{D5CDD505-2E9C-101B-9397-08002B2CF9AE}" pid="52" name="k377d21d07834f43bb50273450799092">
    <vt:lpwstr/>
  </property>
  <property fmtid="{D5CDD505-2E9C-101B-9397-08002B2CF9AE}" pid="53" name="Koru_x0020_Business_x0020_Context1">
    <vt:lpwstr/>
  </property>
  <property fmtid="{D5CDD505-2E9C-101B-9397-08002B2CF9AE}" pid="54" name="i66dcc90980d454aa5b985450e967d3f">
    <vt:lpwstr/>
  </property>
  <property fmtid="{D5CDD505-2E9C-101B-9397-08002B2CF9AE}" pid="55" name="of7984dfc6f94bc4b82836fdadf92f4e">
    <vt:lpwstr/>
  </property>
  <property fmtid="{D5CDD505-2E9C-101B-9397-08002B2CF9AE}" pid="56" name="Koru_x0020_Business_x0020_Unit1">
    <vt:lpwstr/>
  </property>
  <property fmtid="{D5CDD505-2E9C-101B-9397-08002B2CF9AE}" pid="57" name="Koru_x0020_Document_x0020_Type">
    <vt:lpwstr/>
  </property>
  <property fmtid="{D5CDD505-2E9C-101B-9397-08002B2CF9AE}" pid="58" name="o17af425ffe44c098ce327cac57f2411">
    <vt:lpwstr/>
  </property>
  <property fmtid="{D5CDD505-2E9C-101B-9397-08002B2CF9AE}" pid="59" name="Koru_x0020_Secured_x0020_Categories1">
    <vt:lpwstr/>
  </property>
  <property fmtid="{D5CDD505-2E9C-101B-9397-08002B2CF9AE}" pid="60" name="a8032a61d3a044489236baf57b48a661">
    <vt:lpwstr/>
  </property>
  <property fmtid="{D5CDD505-2E9C-101B-9397-08002B2CF9AE}" pid="61" name="Koru_x0020_Secured_x0020_Categories">
    <vt:lpwstr/>
  </property>
  <property fmtid="{D5CDD505-2E9C-101B-9397-08002B2CF9AE}" pid="62" name="Koru_x0020_Business_x0020_Context">
    <vt:lpwstr/>
  </property>
  <property fmtid="{D5CDD505-2E9C-101B-9397-08002B2CF9AE}" pid="63" name="n19ad734877e4d63a60384753b039e18">
    <vt:lpwstr/>
  </property>
  <property fmtid="{D5CDD505-2E9C-101B-9397-08002B2CF9AE}" pid="64" name="h8f31afd23204028b22f934d6e8e367d">
    <vt:lpwstr/>
  </property>
  <property fmtid="{D5CDD505-2E9C-101B-9397-08002B2CF9AE}" pid="65" name="Koru Secured Categories">
    <vt:lpwstr/>
  </property>
  <property fmtid="{D5CDD505-2E9C-101B-9397-08002B2CF9AE}" pid="66" name="Koru Business Unit">
    <vt:lpwstr/>
  </property>
  <property fmtid="{D5CDD505-2E9C-101B-9397-08002B2CF9AE}" pid="67" name="Koru Business Context1">
    <vt:lpwstr/>
  </property>
  <property fmtid="{D5CDD505-2E9C-101B-9397-08002B2CF9AE}" pid="68" name="Koru Secured Categories1">
    <vt:lpwstr/>
  </property>
  <property fmtid="{D5CDD505-2E9C-101B-9397-08002B2CF9AE}" pid="69" name="Koru Document Type">
    <vt:lpwstr/>
  </property>
  <property fmtid="{D5CDD505-2E9C-101B-9397-08002B2CF9AE}" pid="70" name="Koru Business Context">
    <vt:lpwstr/>
  </property>
  <property fmtid="{D5CDD505-2E9C-101B-9397-08002B2CF9AE}" pid="71" name="Koru Business Unit1">
    <vt:lpwstr/>
  </property>
</Properties>
</file>